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2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201503\Desktop\"/>
    </mc:Choice>
  </mc:AlternateContent>
  <xr:revisionPtr revIDLastSave="0" documentId="13_ncr:1_{4A0C589F-24BB-4F04-B1F7-EA171D77DA25}" xr6:coauthVersionLast="47" xr6:coauthVersionMax="47" xr10:uidLastSave="{00000000-0000-0000-0000-000000000000}"/>
  <bookViews>
    <workbookView xWindow="-26400" yWindow="555" windowWidth="21210" windowHeight="20220" xr2:uid="{2BE7C459-77CB-4FD4-9B3D-61D69261C533}"/>
  </bookViews>
  <sheets>
    <sheet name="記入見本" sheetId="15" r:id="rId1"/>
    <sheet name="入力シート" sheetId="14" r:id="rId2"/>
  </sheets>
  <definedNames>
    <definedName name="_xlnm.Print_Area" localSheetId="0">記入見本!$A$1:$AG$43</definedName>
    <definedName name="_xlnm.Print_Area" localSheetId="1">入力シート!$A$1:$AG$43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53" i="14" l="1"/>
  <c r="AZ58" i="14"/>
  <c r="AZ59" i="14"/>
  <c r="AZ60" i="14"/>
  <c r="AZ65" i="14"/>
  <c r="BL102" i="15"/>
  <c r="BK102" i="15"/>
  <c r="BJ102" i="15"/>
  <c r="BI102" i="15"/>
  <c r="BH102" i="15"/>
  <c r="BC102" i="15"/>
  <c r="BB102" i="15"/>
  <c r="BA102" i="15"/>
  <c r="BL101" i="15"/>
  <c r="BK101" i="15"/>
  <c r="BJ101" i="15"/>
  <c r="BI101" i="15"/>
  <c r="BH101" i="15"/>
  <c r="BG101" i="15"/>
  <c r="BF101" i="15"/>
  <c r="BE101" i="15"/>
  <c r="BD101" i="15"/>
  <c r="BC101" i="15"/>
  <c r="BB101" i="15"/>
  <c r="BA101" i="15"/>
  <c r="BL100" i="15"/>
  <c r="BK100" i="15"/>
  <c r="BJ100" i="15"/>
  <c r="BI100" i="15"/>
  <c r="BH100" i="15"/>
  <c r="BG100" i="15"/>
  <c r="BF100" i="15"/>
  <c r="BE100" i="15"/>
  <c r="BD100" i="15"/>
  <c r="BC100" i="15"/>
  <c r="BB100" i="15"/>
  <c r="BA100" i="15"/>
  <c r="BL99" i="15"/>
  <c r="BK99" i="15"/>
  <c r="BJ99" i="15"/>
  <c r="BI99" i="15"/>
  <c r="BH99" i="15"/>
  <c r="BG99" i="15"/>
  <c r="BF99" i="15"/>
  <c r="BE99" i="15"/>
  <c r="BD99" i="15"/>
  <c r="BC99" i="15"/>
  <c r="BB99" i="15"/>
  <c r="BA99" i="15"/>
  <c r="BL98" i="15"/>
  <c r="BK98" i="15"/>
  <c r="BJ98" i="15"/>
  <c r="BI98" i="15"/>
  <c r="BH98" i="15"/>
  <c r="BG98" i="15"/>
  <c r="BF98" i="15"/>
  <c r="BE98" i="15"/>
  <c r="BD98" i="15"/>
  <c r="BC98" i="15"/>
  <c r="BB98" i="15"/>
  <c r="BA98" i="15"/>
  <c r="BL97" i="15"/>
  <c r="BK97" i="15"/>
  <c r="BJ97" i="15"/>
  <c r="BI97" i="15"/>
  <c r="BH97" i="15"/>
  <c r="BG97" i="15"/>
  <c r="BF97" i="15"/>
  <c r="BE97" i="15"/>
  <c r="BD97" i="15"/>
  <c r="BC97" i="15"/>
  <c r="BB97" i="15"/>
  <c r="BA97" i="15"/>
  <c r="BL96" i="15"/>
  <c r="BK96" i="15"/>
  <c r="BJ96" i="15"/>
  <c r="BI96" i="15"/>
  <c r="BH96" i="15"/>
  <c r="BG96" i="15"/>
  <c r="BF96" i="15"/>
  <c r="BE96" i="15"/>
  <c r="BD96" i="15"/>
  <c r="BC96" i="15"/>
  <c r="BB96" i="15"/>
  <c r="BA96" i="15"/>
  <c r="BL95" i="15"/>
  <c r="BK95" i="15"/>
  <c r="BJ95" i="15"/>
  <c r="BI95" i="15"/>
  <c r="BH95" i="15"/>
  <c r="BG95" i="15"/>
  <c r="BF95" i="15"/>
  <c r="BE95" i="15"/>
  <c r="BD95" i="15"/>
  <c r="BC95" i="15"/>
  <c r="BB95" i="15"/>
  <c r="BA95" i="15"/>
  <c r="BL94" i="15"/>
  <c r="BK94" i="15"/>
  <c r="BJ94" i="15"/>
  <c r="BI94" i="15"/>
  <c r="BH94" i="15"/>
  <c r="BG94" i="15"/>
  <c r="BF94" i="15"/>
  <c r="BE94" i="15"/>
  <c r="BD94" i="15"/>
  <c r="BC94" i="15"/>
  <c r="BB94" i="15"/>
  <c r="BA94" i="15"/>
  <c r="AZ92" i="15"/>
  <c r="BG102" i="15" s="1"/>
  <c r="AZ66" i="15"/>
  <c r="AZ65" i="15"/>
  <c r="AZ64" i="15"/>
  <c r="BQ62" i="15" s="1"/>
  <c r="AZ63" i="15"/>
  <c r="AZ60" i="15"/>
  <c r="BH53" i="15" s="1"/>
  <c r="AZ59" i="15"/>
  <c r="AZ58" i="15"/>
  <c r="BC53" i="15" s="1"/>
  <c r="AZ57" i="15"/>
  <c r="AZ56" i="15"/>
  <c r="AZ55" i="15"/>
  <c r="AZ54" i="15"/>
  <c r="BD53" i="15"/>
  <c r="BB53" i="15"/>
  <c r="AZ53" i="15"/>
  <c r="BA53" i="15" s="1"/>
  <c r="AB31" i="15"/>
  <c r="AD22" i="15"/>
  <c r="AB22" i="15"/>
  <c r="BF101" i="14"/>
  <c r="BF100" i="14"/>
  <c r="BB98" i="14"/>
  <c r="BC98" i="14"/>
  <c r="BD98" i="14"/>
  <c r="BE98" i="14"/>
  <c r="BF98" i="14"/>
  <c r="BG98" i="14"/>
  <c r="BH98" i="14"/>
  <c r="BI98" i="14"/>
  <c r="BJ98" i="14"/>
  <c r="BK98" i="14"/>
  <c r="BL98" i="14"/>
  <c r="BB99" i="14"/>
  <c r="BC99" i="14"/>
  <c r="BD99" i="14"/>
  <c r="BE99" i="14"/>
  <c r="BF99" i="14"/>
  <c r="BG99" i="14"/>
  <c r="BH99" i="14"/>
  <c r="BI99" i="14"/>
  <c r="BJ99" i="14"/>
  <c r="BK99" i="14"/>
  <c r="BL99" i="14"/>
  <c r="BB100" i="14"/>
  <c r="BC100" i="14"/>
  <c r="BD100" i="14"/>
  <c r="BE100" i="14"/>
  <c r="BG100" i="14"/>
  <c r="BH100" i="14"/>
  <c r="BI100" i="14"/>
  <c r="BJ100" i="14"/>
  <c r="BK100" i="14"/>
  <c r="BL100" i="14"/>
  <c r="BB101" i="14"/>
  <c r="BC101" i="14"/>
  <c r="BD101" i="14"/>
  <c r="BE101" i="14"/>
  <c r="BG101" i="14"/>
  <c r="BH101" i="14"/>
  <c r="BI101" i="14"/>
  <c r="BJ101" i="14"/>
  <c r="BK101" i="14"/>
  <c r="BL101" i="14"/>
  <c r="BA101" i="14"/>
  <c r="BA100" i="14"/>
  <c r="BA99" i="14"/>
  <c r="BA98" i="14"/>
  <c r="BA97" i="14"/>
  <c r="BB97" i="14"/>
  <c r="BC97" i="14"/>
  <c r="BD97" i="14"/>
  <c r="BE97" i="14"/>
  <c r="BF97" i="14"/>
  <c r="BG97" i="14"/>
  <c r="BH97" i="14"/>
  <c r="BI97" i="14"/>
  <c r="BJ97" i="14"/>
  <c r="BK97" i="14"/>
  <c r="BL97" i="14"/>
  <c r="BB94" i="14"/>
  <c r="BC94" i="14"/>
  <c r="BD94" i="14"/>
  <c r="BE94" i="14"/>
  <c r="BF94" i="14"/>
  <c r="BG94" i="14"/>
  <c r="BH94" i="14"/>
  <c r="BI94" i="14"/>
  <c r="BJ94" i="14"/>
  <c r="BK94" i="14"/>
  <c r="BL94" i="14"/>
  <c r="BA94" i="14"/>
  <c r="BB95" i="14"/>
  <c r="BC95" i="14"/>
  <c r="BD95" i="14"/>
  <c r="BE95" i="14"/>
  <c r="BF95" i="14"/>
  <c r="BG95" i="14"/>
  <c r="BH95" i="14"/>
  <c r="BI95" i="14"/>
  <c r="BJ95" i="14"/>
  <c r="BK95" i="14"/>
  <c r="BL95" i="14"/>
  <c r="BA95" i="14"/>
  <c r="BB96" i="14"/>
  <c r="BC96" i="14"/>
  <c r="BD96" i="14"/>
  <c r="BE96" i="14"/>
  <c r="BF96" i="14"/>
  <c r="BG96" i="14"/>
  <c r="BH96" i="14"/>
  <c r="BI96" i="14"/>
  <c r="BJ96" i="14"/>
  <c r="BK96" i="14"/>
  <c r="BL96" i="14"/>
  <c r="BA96" i="14"/>
  <c r="AZ66" i="14"/>
  <c r="AZ92" i="14"/>
  <c r="BB102" i="14" s="1"/>
  <c r="AZ57" i="14"/>
  <c r="AZ56" i="14"/>
  <c r="AZ55" i="14"/>
  <c r="AZ54" i="14"/>
  <c r="AB31" i="14"/>
  <c r="AD22" i="14"/>
  <c r="AZ63" i="14" s="1"/>
  <c r="AB22" i="14"/>
  <c r="AZ64" i="14" s="1"/>
  <c r="BQ62" i="14" s="1"/>
  <c r="BG53" i="14" l="1"/>
  <c r="BC53" i="14"/>
  <c r="BE53" i="14"/>
  <c r="BF53" i="14"/>
  <c r="BA68" i="15"/>
  <c r="BA62" i="15" s="1"/>
  <c r="BA50" i="15" s="1"/>
  <c r="AJ13" i="15" s="1"/>
  <c r="BB68" i="15"/>
  <c r="BB62" i="15" s="1"/>
  <c r="BB50" i="15" s="1"/>
  <c r="AJ15" i="15" s="1"/>
  <c r="BC68" i="15"/>
  <c r="BC62" i="15" s="1"/>
  <c r="BC50" i="15" s="1"/>
  <c r="AJ16" i="15" s="1"/>
  <c r="BL68" i="15"/>
  <c r="BL62" i="15" s="1"/>
  <c r="BI68" i="15"/>
  <c r="BI62" i="15" s="1"/>
  <c r="BG68" i="15"/>
  <c r="BG62" i="15" s="1"/>
  <c r="BH68" i="15"/>
  <c r="BH62" i="15" s="1"/>
  <c r="BH50" i="15" s="1"/>
  <c r="AK17" i="15" s="1"/>
  <c r="BJ68" i="15"/>
  <c r="BJ62" i="15" s="1"/>
  <c r="BK68" i="15"/>
  <c r="BK62" i="15" s="1"/>
  <c r="BE53" i="15"/>
  <c r="BF53" i="15"/>
  <c r="BP53" i="15"/>
  <c r="BP50" i="15" s="1"/>
  <c r="BQ53" i="15"/>
  <c r="BQ50" i="15" s="1"/>
  <c r="BM62" i="15"/>
  <c r="BD102" i="15"/>
  <c r="BD68" i="15" s="1"/>
  <c r="BD62" i="15" s="1"/>
  <c r="BD50" i="15" s="1"/>
  <c r="AJ17" i="15" s="1"/>
  <c r="BO62" i="15"/>
  <c r="BE102" i="15"/>
  <c r="BE68" i="15" s="1"/>
  <c r="BE62" i="15" s="1"/>
  <c r="BG53" i="15"/>
  <c r="BJ53" i="15"/>
  <c r="BK53" i="15"/>
  <c r="BO53" i="15"/>
  <c r="BN62" i="15"/>
  <c r="BP62" i="15"/>
  <c r="BF102" i="15"/>
  <c r="BF68" i="15" s="1"/>
  <c r="BF62" i="15" s="1"/>
  <c r="BI53" i="15"/>
  <c r="BL53" i="15"/>
  <c r="BM53" i="15"/>
  <c r="BN53" i="15"/>
  <c r="BN50" i="15" s="1"/>
  <c r="AJ12" i="15" s="1"/>
  <c r="BA102" i="14"/>
  <c r="BA68" i="14"/>
  <c r="BA62" i="14" s="1"/>
  <c r="BB68" i="14"/>
  <c r="BB62" i="14" s="1"/>
  <c r="BM62" i="14"/>
  <c r="BN62" i="14"/>
  <c r="BO62" i="14"/>
  <c r="BP62" i="14"/>
  <c r="BP53" i="14"/>
  <c r="BQ53" i="14"/>
  <c r="BQ50" i="14" s="1"/>
  <c r="BL53" i="14"/>
  <c r="BM53" i="14"/>
  <c r="BN53" i="14"/>
  <c r="BO53" i="14"/>
  <c r="BB53" i="14"/>
  <c r="BD53" i="14"/>
  <c r="BA53" i="14"/>
  <c r="BH53" i="14"/>
  <c r="BI53" i="14"/>
  <c r="BJ53" i="14"/>
  <c r="BK53" i="14"/>
  <c r="BL102" i="14"/>
  <c r="BL68" i="14" s="1"/>
  <c r="BL62" i="14" s="1"/>
  <c r="BF102" i="14"/>
  <c r="BF68" i="14" s="1"/>
  <c r="BF62" i="14" s="1"/>
  <c r="BK102" i="14"/>
  <c r="BK68" i="14" s="1"/>
  <c r="BK62" i="14" s="1"/>
  <c r="BE102" i="14"/>
  <c r="BE68" i="14" s="1"/>
  <c r="BE62" i="14" s="1"/>
  <c r="BD102" i="14"/>
  <c r="BC102" i="14"/>
  <c r="BJ102" i="14"/>
  <c r="BH102" i="14"/>
  <c r="BG102" i="14"/>
  <c r="BG68" i="14" s="1"/>
  <c r="BG62" i="14" s="1"/>
  <c r="BJ68" i="14"/>
  <c r="BJ62" i="14" s="1"/>
  <c r="BH68" i="14"/>
  <c r="BH62" i="14" s="1"/>
  <c r="BI102" i="14"/>
  <c r="BI68" i="14" s="1"/>
  <c r="BI62" i="14" s="1"/>
  <c r="BI50" i="15" l="1"/>
  <c r="AL13" i="15" s="1"/>
  <c r="BG50" i="15"/>
  <c r="AK16" i="15" s="1"/>
  <c r="BL50" i="15"/>
  <c r="AL17" i="15" s="1"/>
  <c r="AK12" i="15"/>
  <c r="AK14" i="15"/>
  <c r="AL14" i="15"/>
  <c r="AL12" i="15"/>
  <c r="AL11" i="15"/>
  <c r="AK11" i="15"/>
  <c r="BM50" i="15"/>
  <c r="AJ11" i="15" s="1"/>
  <c r="BF50" i="15"/>
  <c r="AK15" i="15" s="1"/>
  <c r="BE50" i="15"/>
  <c r="AK13" i="15" s="1"/>
  <c r="BO50" i="15"/>
  <c r="AJ14" i="15" s="1"/>
  <c r="BK50" i="15"/>
  <c r="AL16" i="15" s="1"/>
  <c r="BJ50" i="15"/>
  <c r="AL15" i="15" s="1"/>
  <c r="BC68" i="14"/>
  <c r="BC62" i="14" s="1"/>
  <c r="BC50" i="14" s="1"/>
  <c r="AJ16" i="14" s="1"/>
  <c r="BD68" i="14"/>
  <c r="BD62" i="14" s="1"/>
  <c r="BD50" i="14" s="1"/>
  <c r="AJ17" i="14" s="1"/>
  <c r="BO50" i="14"/>
  <c r="AJ14" i="14" s="1"/>
  <c r="BN50" i="14"/>
  <c r="AJ12" i="14" s="1"/>
  <c r="BP50" i="14"/>
  <c r="AL11" i="14" s="1"/>
  <c r="AL12" i="14"/>
  <c r="AL14" i="14"/>
  <c r="BM50" i="14"/>
  <c r="AJ11" i="14" s="1"/>
  <c r="AK12" i="14"/>
  <c r="AK14" i="14"/>
  <c r="BA50" i="14"/>
  <c r="AJ13" i="14" s="1"/>
  <c r="BF50" i="14"/>
  <c r="AK15" i="14" s="1"/>
  <c r="BJ50" i="14"/>
  <c r="AL15" i="14" s="1"/>
  <c r="BG50" i="14"/>
  <c r="AK16" i="14" s="1"/>
  <c r="BH50" i="14"/>
  <c r="AK17" i="14" s="1"/>
  <c r="BL50" i="14"/>
  <c r="AL17" i="14" s="1"/>
  <c r="BK50" i="14"/>
  <c r="AL16" i="14" s="1"/>
  <c r="BE50" i="14"/>
  <c r="AK13" i="14" s="1"/>
  <c r="BI50" i="14"/>
  <c r="AL13" i="14" s="1"/>
  <c r="BB50" i="14"/>
  <c r="AJ15" i="14" s="1"/>
  <c r="AK11" i="14" l="1"/>
</calcChain>
</file>

<file path=xl/sharedStrings.xml><?xml version="1.0" encoding="utf-8"?>
<sst xmlns="http://schemas.openxmlformats.org/spreadsheetml/2006/main" count="444" uniqueCount="146">
  <si>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</si>
  <si>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</si>
  <si>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</si>
  <si>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</si>
  <si>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</si>
  <si>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</si>
  <si>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</si>
  <si>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</si>
  <si>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</si>
  <si>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</si>
  <si>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保体</t>
    <rPh sb="0" eb="1">
      <t>ホ</t>
    </rPh>
    <rPh sb="1" eb="2">
      <t>タイ</t>
    </rPh>
    <phoneticPr fontId="1"/>
  </si>
  <si>
    <t>技家</t>
    <rPh sb="0" eb="2">
      <t>ギカケ</t>
    </rPh>
    <phoneticPr fontId="1"/>
  </si>
  <si>
    <t>英語</t>
    <rPh sb="0" eb="2">
      <t>エイゴ</t>
    </rPh>
    <phoneticPr fontId="1"/>
  </si>
  <si>
    <t>5科</t>
    <rPh sb="1" eb="2">
      <t>カ</t>
    </rPh>
    <phoneticPr fontId="1"/>
  </si>
  <si>
    <t>9科</t>
    <rPh sb="1" eb="2">
      <t>カ</t>
    </rPh>
    <phoneticPr fontId="1"/>
  </si>
  <si>
    <t>志望コース</t>
    <rPh sb="0" eb="2">
      <t>シボウ</t>
    </rPh>
    <phoneticPr fontId="1"/>
  </si>
  <si>
    <t>特選</t>
    <rPh sb="0" eb="2">
      <t>トクセン</t>
    </rPh>
    <phoneticPr fontId="1"/>
  </si>
  <si>
    <t>選抜</t>
    <rPh sb="0" eb="2">
      <t>センバツ</t>
    </rPh>
    <phoneticPr fontId="1"/>
  </si>
  <si>
    <t>総進</t>
    <rPh sb="0" eb="2">
      <t>ソウシン</t>
    </rPh>
    <phoneticPr fontId="1"/>
  </si>
  <si>
    <t>工業</t>
    <rPh sb="0" eb="2">
      <t>コウギョウ</t>
    </rPh>
    <phoneticPr fontId="1"/>
  </si>
  <si>
    <t>特待生</t>
    <rPh sb="0" eb="3">
      <t>トクタイセイ</t>
    </rPh>
    <phoneticPr fontId="1"/>
  </si>
  <si>
    <t>英検</t>
    <rPh sb="0" eb="2">
      <t>エイケン</t>
    </rPh>
    <phoneticPr fontId="1"/>
  </si>
  <si>
    <t>１級</t>
    <rPh sb="1" eb="2">
      <t>キュウ</t>
    </rPh>
    <phoneticPr fontId="1"/>
  </si>
  <si>
    <t>準１級</t>
    <rPh sb="0" eb="1">
      <t>ジュン</t>
    </rPh>
    <rPh sb="2" eb="3">
      <t>キュウ</t>
    </rPh>
    <phoneticPr fontId="1"/>
  </si>
  <si>
    <t>２級</t>
    <rPh sb="1" eb="2">
      <t>キュウ</t>
    </rPh>
    <phoneticPr fontId="1"/>
  </si>
  <si>
    <t>準２級</t>
    <rPh sb="0" eb="1">
      <t>ジュン</t>
    </rPh>
    <rPh sb="2" eb="3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</si>
  <si>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</si>
  <si>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</si>
  <si>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漢検</t>
    <rPh sb="0" eb="2">
      <t>カンケン</t>
    </rPh>
    <phoneticPr fontId="1"/>
  </si>
  <si>
    <t>数検</t>
    <rPh sb="0" eb="2">
      <t>スウケン</t>
    </rPh>
    <phoneticPr fontId="1"/>
  </si>
  <si>
    <t>中学３年間精勤（欠席・遅刻・早退の合計が５日以内）</t>
    <rPh sb="0" eb="2">
      <t>チュウガク</t>
    </rPh>
    <rPh sb="3" eb="5">
      <t>ネンカン</t>
    </rPh>
    <rPh sb="5" eb="7">
      <t>セイキン</t>
    </rPh>
    <rPh sb="8" eb="10">
      <t>ケッセキ</t>
    </rPh>
    <rPh sb="11" eb="13">
      <t>チコク</t>
    </rPh>
    <rPh sb="14" eb="16">
      <t>ソウタイ</t>
    </rPh>
    <rPh sb="17" eb="19">
      <t>ゴウケイ</t>
    </rPh>
    <rPh sb="21" eb="22">
      <t>ニチ</t>
    </rPh>
    <rPh sb="22" eb="24">
      <t>イナイ</t>
    </rPh>
    <phoneticPr fontId="1"/>
  </si>
  <si>
    <t>本校主催の体験行事への参加</t>
    <rPh sb="0" eb="2">
      <t>ホンコウ</t>
    </rPh>
    <rPh sb="2" eb="4">
      <t>シュサイ</t>
    </rPh>
    <rPh sb="5" eb="9">
      <t>タイケンギョウジ</t>
    </rPh>
    <rPh sb="11" eb="13">
      <t>サンカ</t>
    </rPh>
    <phoneticPr fontId="1"/>
  </si>
  <si>
    <t>記載日</t>
    <rPh sb="0" eb="2">
      <t>キサイ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</si>
  <si>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</si>
  <si>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</si>
  <si>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</si>
  <si>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</si>
  <si>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</t>
    <rPh sb="0" eb="3">
      <t>ガッコウメイ</t>
    </rPh>
    <phoneticPr fontId="1"/>
  </si>
  <si>
    <t>記載者名</t>
    <rPh sb="0" eb="3">
      <t>キサイシャ</t>
    </rPh>
    <rPh sb="3" eb="4">
      <t>メイ</t>
    </rPh>
    <phoneticPr fontId="1"/>
  </si>
  <si>
    <t>欠席</t>
    <rPh sb="0" eb="2">
      <t>ケッセキ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</si>
  <si>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</si>
  <si>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</si>
  <si>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欠遅早の事由</t>
    <rPh sb="0" eb="1">
      <t>ケツ</t>
    </rPh>
    <rPh sb="1" eb="2">
      <t>チ</t>
    </rPh>
    <rPh sb="2" eb="3">
      <t>ハヤ</t>
    </rPh>
    <rPh sb="4" eb="6">
      <t>ジユウ</t>
    </rPh>
    <phoneticPr fontId="1"/>
  </si>
  <si>
    <t>※整理番号</t>
    <rPh sb="1" eb="5">
      <t>セイリバンゴウ</t>
    </rPh>
    <phoneticPr fontId="1"/>
  </si>
  <si>
    <t>推薦</t>
    <rPh sb="0" eb="2">
      <t>スイセン</t>
    </rPh>
    <phoneticPr fontId="1"/>
  </si>
  <si>
    <t>入試区分</t>
    <rPh sb="0" eb="4">
      <t>ニュウシクブン</t>
    </rPh>
    <phoneticPr fontId="1"/>
  </si>
  <si>
    <t>Ａ特待</t>
    <rPh sb="1" eb="3">
      <t>トクタイ</t>
    </rPh>
    <phoneticPr fontId="1"/>
  </si>
  <si>
    <t>Ｂ特待</t>
    <rPh sb="1" eb="3">
      <t>トクタイ</t>
    </rPh>
    <phoneticPr fontId="1"/>
  </si>
  <si>
    <t>併願優遇</t>
    <rPh sb="0" eb="2">
      <t>ヘイガン</t>
    </rPh>
    <rPh sb="2" eb="4">
      <t>ユウグウ</t>
    </rPh>
    <phoneticPr fontId="1"/>
  </si>
  <si>
    <t>R</t>
    <phoneticPr fontId="1"/>
  </si>
  <si>
    <t>０</t>
    <phoneticPr fontId="1"/>
  </si>
  <si>
    <t>平成</t>
    <rPh sb="0" eb="2">
      <t>ヘイセイ</t>
    </rPh>
    <phoneticPr fontId="1"/>
  </si>
  <si>
    <t>併願校名
科・コース</t>
    <rPh sb="0" eb="3">
      <t>ヘイガンコウ</t>
    </rPh>
    <rPh sb="3" eb="4">
      <t>メイ</t>
    </rPh>
    <rPh sb="5" eb="6">
      <t>カ</t>
    </rPh>
    <phoneticPr fontId="1"/>
  </si>
  <si>
    <t>※学校コード</t>
    <rPh sb="1" eb="3">
      <t>ガッコウ</t>
    </rPh>
    <phoneticPr fontId="1"/>
  </si>
  <si>
    <t>電話番号</t>
    <rPh sb="0" eb="2">
      <t>デンワ</t>
    </rPh>
    <rPh sb="2" eb="4">
      <t>バンゴウ</t>
    </rPh>
    <phoneticPr fontId="1"/>
  </si>
  <si>
    <t>中学校長名</t>
    <rPh sb="0" eb="2">
      <t>チュウガク</t>
    </rPh>
    <rPh sb="2" eb="5">
      <t>コウチョウメイ</t>
    </rPh>
    <phoneticPr fontId="1"/>
  </si>
  <si>
    <t>　最終学年の成績は、成績一覧表調査委員会の正式な調査を経ていないものである。</t>
    <rPh sb="1" eb="5">
      <t>サイシュウガクネン</t>
    </rPh>
    <rPh sb="6" eb="8">
      <t>セイセキ</t>
    </rPh>
    <rPh sb="10" eb="12">
      <t>セイセキ</t>
    </rPh>
    <rPh sb="12" eb="15">
      <t>イチランヒョウ</t>
    </rPh>
    <rPh sb="15" eb="20">
      <t>チョウサイインカイ</t>
    </rPh>
    <rPh sb="21" eb="23">
      <t>セイシキ</t>
    </rPh>
    <rPh sb="24" eb="26">
      <t>チョウサ</t>
    </rPh>
    <rPh sb="27" eb="28">
      <t>ヘ</t>
    </rPh>
    <phoneticPr fontId="1"/>
  </si>
  <si>
    <t>※この点線より上は大森学園高等学校で記入します。</t>
    <rPh sb="9" eb="13">
      <t>オオモリガクエン</t>
    </rPh>
    <rPh sb="13" eb="17">
      <t>コウトウガッコウ</t>
    </rPh>
    <rPh sb="18" eb="20">
      <t>キニュウ</t>
    </rPh>
    <phoneticPr fontId="1"/>
  </si>
  <si>
    <t>基準</t>
    <rPh sb="0" eb="2">
      <t>キジュン</t>
    </rPh>
    <phoneticPr fontId="1"/>
  </si>
  <si>
    <t>9科に1</t>
    <rPh sb="1" eb="2">
      <t>カ</t>
    </rPh>
    <phoneticPr fontId="1"/>
  </si>
  <si>
    <t>9科に2</t>
    <rPh sb="1" eb="2">
      <t>カ</t>
    </rPh>
    <phoneticPr fontId="1"/>
  </si>
  <si>
    <t>5科に1</t>
    <rPh sb="1" eb="2">
      <t>カ</t>
    </rPh>
    <phoneticPr fontId="1"/>
  </si>
  <si>
    <t>5科に2</t>
    <rPh sb="1" eb="2">
      <t>カ</t>
    </rPh>
    <phoneticPr fontId="1"/>
  </si>
  <si>
    <t>選抜B</t>
    <rPh sb="0" eb="2">
      <t>センバツ</t>
    </rPh>
    <phoneticPr fontId="1"/>
  </si>
  <si>
    <t>併願</t>
    <rPh sb="0" eb="2">
      <t>ヘイガン</t>
    </rPh>
    <phoneticPr fontId="1"/>
  </si>
  <si>
    <t>部活・課外活動３年間継続</t>
    <rPh sb="0" eb="2">
      <t>ブカツ</t>
    </rPh>
    <rPh sb="3" eb="7">
      <t>カガイカツドウ</t>
    </rPh>
    <rPh sb="8" eb="10">
      <t>ネンカン</t>
    </rPh>
    <rPh sb="10" eb="12">
      <t>ケイゾク</t>
    </rPh>
    <phoneticPr fontId="1"/>
  </si>
  <si>
    <t>英検1級</t>
    <rPh sb="0" eb="2">
      <t>エイケン</t>
    </rPh>
    <rPh sb="3" eb="4">
      <t>キュウ</t>
    </rPh>
    <phoneticPr fontId="1"/>
  </si>
  <si>
    <t>英検準1級</t>
    <rPh sb="0" eb="2">
      <t>エイケン</t>
    </rPh>
    <rPh sb="2" eb="3">
      <t>ジュン</t>
    </rPh>
    <rPh sb="4" eb="5">
      <t>キュウ</t>
    </rPh>
    <phoneticPr fontId="1"/>
  </si>
  <si>
    <t>英検2級</t>
    <rPh sb="0" eb="2">
      <t>エイケン</t>
    </rPh>
    <rPh sb="3" eb="4">
      <t>キュウ</t>
    </rPh>
    <phoneticPr fontId="1"/>
  </si>
  <si>
    <t>英検準2級</t>
    <rPh sb="0" eb="2">
      <t>エイケン</t>
    </rPh>
    <rPh sb="2" eb="3">
      <t>ジュン</t>
    </rPh>
    <rPh sb="4" eb="5">
      <t>キュウ</t>
    </rPh>
    <phoneticPr fontId="1"/>
  </si>
  <si>
    <t>英検3級</t>
    <rPh sb="0" eb="2">
      <t>エイケン</t>
    </rPh>
    <rPh sb="3" eb="4">
      <t>キュウ</t>
    </rPh>
    <phoneticPr fontId="1"/>
  </si>
  <si>
    <t>英検4級</t>
    <rPh sb="0" eb="2">
      <t>エイケン</t>
    </rPh>
    <rPh sb="3" eb="4">
      <t>キュウ</t>
    </rPh>
    <phoneticPr fontId="1"/>
  </si>
  <si>
    <t>漢検1級</t>
    <rPh sb="0" eb="2">
      <t>カンケン</t>
    </rPh>
    <rPh sb="3" eb="4">
      <t>キュウ</t>
    </rPh>
    <phoneticPr fontId="1"/>
  </si>
  <si>
    <t>漢検準1級</t>
    <rPh sb="0" eb="2">
      <t>カンケン</t>
    </rPh>
    <rPh sb="4" eb="5">
      <t>キュウ</t>
    </rPh>
    <phoneticPr fontId="1"/>
  </si>
  <si>
    <t>漢検2級</t>
    <rPh sb="0" eb="2">
      <t>カンケン</t>
    </rPh>
    <rPh sb="3" eb="4">
      <t>キュウ</t>
    </rPh>
    <phoneticPr fontId="1"/>
  </si>
  <si>
    <t>漢検準2級</t>
    <rPh sb="0" eb="2">
      <t>カンケン</t>
    </rPh>
    <rPh sb="4" eb="5">
      <t>キュウ</t>
    </rPh>
    <phoneticPr fontId="1"/>
  </si>
  <si>
    <t>漢検3級</t>
    <rPh sb="0" eb="2">
      <t>カンケン</t>
    </rPh>
    <rPh sb="3" eb="4">
      <t>キュウ</t>
    </rPh>
    <phoneticPr fontId="1"/>
  </si>
  <si>
    <t>漢検4級</t>
    <rPh sb="0" eb="2">
      <t>カンケン</t>
    </rPh>
    <rPh sb="3" eb="4">
      <t>キュウ</t>
    </rPh>
    <phoneticPr fontId="1"/>
  </si>
  <si>
    <t>数検1級</t>
    <rPh sb="0" eb="2">
      <t>スウケン</t>
    </rPh>
    <rPh sb="3" eb="4">
      <t>キュウ</t>
    </rPh>
    <phoneticPr fontId="1"/>
  </si>
  <si>
    <t>数検準1級</t>
    <rPh sb="0" eb="2">
      <t>スウケン</t>
    </rPh>
    <rPh sb="4" eb="5">
      <t>キュウ</t>
    </rPh>
    <phoneticPr fontId="1"/>
  </si>
  <si>
    <t>数検2級</t>
    <rPh sb="0" eb="2">
      <t>スウケン</t>
    </rPh>
    <rPh sb="3" eb="4">
      <t>キュウ</t>
    </rPh>
    <phoneticPr fontId="1"/>
  </si>
  <si>
    <t>数検準2級</t>
    <rPh sb="0" eb="2">
      <t>スウケン</t>
    </rPh>
    <rPh sb="4" eb="5">
      <t>キュウ</t>
    </rPh>
    <phoneticPr fontId="1"/>
  </si>
  <si>
    <t>数検3級</t>
    <rPh sb="0" eb="2">
      <t>スウケン</t>
    </rPh>
    <rPh sb="3" eb="4">
      <t>キュウ</t>
    </rPh>
    <phoneticPr fontId="1"/>
  </si>
  <si>
    <t>数検4級</t>
    <rPh sb="0" eb="2">
      <t>スウケン</t>
    </rPh>
    <rPh sb="3" eb="4">
      <t>キュウ</t>
    </rPh>
    <phoneticPr fontId="1"/>
  </si>
  <si>
    <t>精勤</t>
    <rPh sb="0" eb="2">
      <t>セイキン</t>
    </rPh>
    <phoneticPr fontId="1"/>
  </si>
  <si>
    <t>活動継続</t>
    <rPh sb="0" eb="2">
      <t>カツドウ</t>
    </rPh>
    <rPh sb="2" eb="4">
      <t>ケイゾク</t>
    </rPh>
    <phoneticPr fontId="1"/>
  </si>
  <si>
    <t>体験参加</t>
    <rPh sb="0" eb="4">
      <t>タイケンサンカ</t>
    </rPh>
    <phoneticPr fontId="1"/>
  </si>
  <si>
    <t>体験教室</t>
    <rPh sb="0" eb="4">
      <t>タイケンキョウシツ</t>
    </rPh>
    <phoneticPr fontId="1"/>
  </si>
  <si>
    <t>関係者</t>
    <rPh sb="0" eb="3">
      <t>カンケイシャ</t>
    </rPh>
    <phoneticPr fontId="1"/>
  </si>
  <si>
    <t>活動名：</t>
    <rPh sb="0" eb="3">
      <t>カツドウメイ</t>
    </rPh>
    <phoneticPr fontId="1"/>
  </si>
  <si>
    <t>立</t>
    <rPh sb="0" eb="1">
      <t>リツ</t>
    </rPh>
    <phoneticPr fontId="1"/>
  </si>
  <si>
    <t>高等学校
高等専門学校</t>
    <rPh sb="0" eb="4">
      <t>コウトウガッコウ</t>
    </rPh>
    <rPh sb="5" eb="11">
      <t>コウトウセンモンガッコウ</t>
    </rPh>
    <phoneticPr fontId="1"/>
  </si>
  <si>
    <t>科
コース</t>
    <rPh sb="0" eb="1">
      <t>カ</t>
    </rPh>
    <phoneticPr fontId="1"/>
  </si>
  <si>
    <t>A特</t>
    <rPh sb="1" eb="2">
      <t>トク</t>
    </rPh>
    <phoneticPr fontId="1"/>
  </si>
  <si>
    <t>B特</t>
    <rPh sb="1" eb="2">
      <t>トク</t>
    </rPh>
    <phoneticPr fontId="1"/>
  </si>
  <si>
    <t>大田品川</t>
    <rPh sb="0" eb="2">
      <t>オオタ</t>
    </rPh>
    <rPh sb="2" eb="4">
      <t>シナガワ</t>
    </rPh>
    <phoneticPr fontId="1"/>
  </si>
  <si>
    <t>特選A</t>
    <rPh sb="0" eb="2">
      <t>トクセン</t>
    </rPh>
    <phoneticPr fontId="1"/>
  </si>
  <si>
    <t>特選B</t>
    <rPh sb="0" eb="2">
      <t>トクセン</t>
    </rPh>
    <phoneticPr fontId="1"/>
  </si>
  <si>
    <r>
      <t xml:space="preserve">●入力について
点線より下部に、入力をお願いいたします。
黄色地の入力枠は必須となっています。
特待生や加点項目など、該当する場合に入力してください。
</t>
    </r>
    <r>
      <rPr>
        <sz val="6"/>
        <color theme="1"/>
        <rFont val="BIZ UDPゴシック"/>
        <family val="3"/>
        <charset val="128"/>
      </rPr>
      <t xml:space="preserve">
</t>
    </r>
    <r>
      <rPr>
        <sz val="10"/>
        <color theme="1"/>
        <rFont val="BIZ UDPゴシック"/>
        <family val="3"/>
        <charset val="128"/>
      </rPr>
      <t xml:space="preserve">入力が誤りがある場合は、該当する部分が赤く表示されますので
修正してください。
</t>
    </r>
    <r>
      <rPr>
        <sz val="6"/>
        <color theme="1"/>
        <rFont val="BIZ UDPゴシック"/>
        <family val="3"/>
        <charset val="128"/>
      </rPr>
      <t xml:space="preserve">
</t>
    </r>
    <r>
      <rPr>
        <sz val="10"/>
        <color theme="1"/>
        <rFont val="BIZ UDPゴシック"/>
        <family val="3"/>
        <charset val="128"/>
      </rPr>
      <t xml:space="preserve">不足する場合は、シートをコピーして利用してください。
</t>
    </r>
    <r>
      <rPr>
        <sz val="6"/>
        <color theme="1"/>
        <rFont val="BIZ UDPゴシック"/>
        <family val="3"/>
        <charset val="128"/>
      </rPr>
      <t xml:space="preserve">
</t>
    </r>
    <r>
      <rPr>
        <sz val="10"/>
        <color theme="1"/>
        <rFont val="BIZ UDPゴシック"/>
        <family val="3"/>
        <charset val="128"/>
      </rPr>
      <t xml:space="preserve">●印刷について
Ａ４サイズ、白色コピー用紙に印刷をお願いいたします。
</t>
    </r>
    <r>
      <rPr>
        <sz val="6"/>
        <color theme="1"/>
        <rFont val="BIZ UDPゴシック"/>
        <family val="3"/>
        <charset val="128"/>
      </rPr>
      <t xml:space="preserve">
</t>
    </r>
    <r>
      <rPr>
        <sz val="10"/>
        <color theme="1"/>
        <rFont val="BIZ UDPゴシック"/>
        <family val="3"/>
        <charset val="128"/>
      </rPr>
      <t>●成績の判定（参考）</t>
    </r>
    <rPh sb="1" eb="3">
      <t>ニュウリョク</t>
    </rPh>
    <rPh sb="8" eb="10">
      <t>テンセン</t>
    </rPh>
    <rPh sb="12" eb="14">
      <t>カブ</t>
    </rPh>
    <rPh sb="16" eb="18">
      <t>ニュウリョク</t>
    </rPh>
    <rPh sb="20" eb="21">
      <t>ネガ</t>
    </rPh>
    <rPh sb="29" eb="31">
      <t>キイロ</t>
    </rPh>
    <rPh sb="31" eb="32">
      <t>ジ</t>
    </rPh>
    <rPh sb="33" eb="35">
      <t>ニュウリョク</t>
    </rPh>
    <rPh sb="35" eb="36">
      <t>ワク</t>
    </rPh>
    <rPh sb="37" eb="39">
      <t>ヒッス</t>
    </rPh>
    <rPh sb="48" eb="51">
      <t>トクタイセイ</t>
    </rPh>
    <rPh sb="52" eb="56">
      <t>カテンコウモク</t>
    </rPh>
    <rPh sb="59" eb="61">
      <t>ガイトウ</t>
    </rPh>
    <rPh sb="63" eb="65">
      <t>バアイ</t>
    </rPh>
    <rPh sb="66" eb="68">
      <t>ニュウリョク</t>
    </rPh>
    <rPh sb="77" eb="79">
      <t>ニュウリョク</t>
    </rPh>
    <rPh sb="80" eb="81">
      <t>アヤマ</t>
    </rPh>
    <rPh sb="85" eb="87">
      <t>バアイ</t>
    </rPh>
    <rPh sb="89" eb="91">
      <t>ガイトウ</t>
    </rPh>
    <rPh sb="93" eb="95">
      <t>ブブン</t>
    </rPh>
    <rPh sb="96" eb="97">
      <t>アカ</t>
    </rPh>
    <rPh sb="98" eb="100">
      <t>ヒョウジ</t>
    </rPh>
    <rPh sb="107" eb="109">
      <t>シュウセイ</t>
    </rPh>
    <rPh sb="118" eb="120">
      <t>フソク</t>
    </rPh>
    <rPh sb="122" eb="124">
      <t>バアイ</t>
    </rPh>
    <rPh sb="135" eb="137">
      <t>リヨウ</t>
    </rPh>
    <rPh sb="147" eb="149">
      <t>インサツ</t>
    </rPh>
    <rPh sb="160" eb="162">
      <t>シロイロ</t>
    </rPh>
    <rPh sb="165" eb="167">
      <t>ヨウシ</t>
    </rPh>
    <rPh sb="168" eb="170">
      <t>インサツ</t>
    </rPh>
    <rPh sb="172" eb="173">
      <t>ネガ</t>
    </rPh>
    <rPh sb="184" eb="186">
      <t>セイセキ</t>
    </rPh>
    <rPh sb="187" eb="189">
      <t>ハンテイ</t>
    </rPh>
    <rPh sb="190" eb="192">
      <t>サンコウ</t>
    </rPh>
    <phoneticPr fontId="1"/>
  </si>
  <si>
    <t>基準に達していない場合は×が出ます。</t>
    <phoneticPr fontId="1"/>
  </si>
  <si>
    <t>オオモリ　タロウ</t>
    <phoneticPr fontId="1"/>
  </si>
  <si>
    <t>男</t>
    <rPh sb="0" eb="1">
      <t>オトコ</t>
    </rPh>
    <phoneticPr fontId="1"/>
  </si>
  <si>
    <t>大森　太郎</t>
    <rPh sb="0" eb="2">
      <t>オオモリ</t>
    </rPh>
    <rPh sb="3" eb="5">
      <t>タロウ</t>
    </rPh>
    <phoneticPr fontId="1"/>
  </si>
  <si>
    <t>陸上競技部</t>
    <rPh sb="0" eb="5">
      <t>リクジョウキョウギブ</t>
    </rPh>
    <phoneticPr fontId="1"/>
  </si>
  <si>
    <t>普通</t>
    <rPh sb="0" eb="2">
      <t>フツウ</t>
    </rPh>
    <phoneticPr fontId="1"/>
  </si>
  <si>
    <t>進学</t>
    <rPh sb="0" eb="2">
      <t>シンガク</t>
    </rPh>
    <phoneticPr fontId="1"/>
  </si>
  <si>
    <t>大森　花子</t>
    <rPh sb="0" eb="2">
      <t>オオモリ</t>
    </rPh>
    <rPh sb="3" eb="5">
      <t>ハナコ</t>
    </rPh>
    <phoneticPr fontId="1"/>
  </si>
  <si>
    <t>大森　次郎</t>
    <rPh sb="0" eb="2">
      <t>オオモリ</t>
    </rPh>
    <rPh sb="3" eb="5">
      <t>ジロウ</t>
    </rPh>
    <phoneticPr fontId="1"/>
  </si>
  <si>
    <t>２学期(中間期)まで
の出欠等</t>
    <phoneticPr fontId="1"/>
  </si>
  <si>
    <t>１学期
（前期）</t>
    <rPh sb="1" eb="3">
      <t>ガッキ</t>
    </rPh>
    <rPh sb="5" eb="7">
      <t>ゼンキ</t>
    </rPh>
    <phoneticPr fontId="1"/>
  </si>
  <si>
    <t>２学期
（中間期）</t>
    <rPh sb="1" eb="3">
      <t>ガッキ</t>
    </rPh>
    <rPh sb="5" eb="8">
      <t>チュウカンキ</t>
    </rPh>
    <phoneticPr fontId="1"/>
  </si>
  <si>
    <t>取得している検定・利用する
加点項目にチェック</t>
    <phoneticPr fontId="1"/>
  </si>
  <si>
    <t>評定の
該当学期</t>
    <phoneticPr fontId="1"/>
  </si>
  <si>
    <t>続柄</t>
    <rPh sb="0" eb="2">
      <t>ゾクガラ</t>
    </rPh>
    <phoneticPr fontId="1"/>
  </si>
  <si>
    <t>父・祖父・兄・姉が卒業生、在校生</t>
    <rPh sb="5" eb="6">
      <t>アニ</t>
    </rPh>
    <rPh sb="7" eb="8">
      <t>アネ</t>
    </rPh>
    <rPh sb="11" eb="12">
      <t>セイ</t>
    </rPh>
    <rPh sb="13" eb="16">
      <t>ザイコウセイ</t>
    </rPh>
    <phoneticPr fontId="1"/>
  </si>
  <si>
    <t>種別</t>
    <rPh sb="0" eb="2">
      <t>シュベツ</t>
    </rPh>
    <phoneticPr fontId="1"/>
  </si>
  <si>
    <t>姉</t>
    <rPh sb="0" eb="1">
      <t>アネ</t>
    </rPh>
    <phoneticPr fontId="1"/>
  </si>
  <si>
    <t>卒業</t>
  </si>
  <si>
    <t>7</t>
    <phoneticPr fontId="1"/>
  </si>
  <si>
    <t>専願優遇</t>
    <rPh sb="0" eb="2">
      <t>センガン</t>
    </rPh>
    <rPh sb="2" eb="4">
      <t>ユウグウ</t>
    </rPh>
    <phoneticPr fontId="1"/>
  </si>
  <si>
    <t>令和７年度　大森学園高等学校　入試相談用紙</t>
    <rPh sb="6" eb="10">
      <t>オオモリガクエン</t>
    </rPh>
    <rPh sb="10" eb="14">
      <t>コウトウガッコウ</t>
    </rPh>
    <rPh sb="15" eb="21">
      <t>ニュウシソウダンヨウシ</t>
    </rPh>
    <phoneticPr fontId="1"/>
  </si>
  <si>
    <t>専願</t>
    <rPh sb="0" eb="2">
      <t>センガン</t>
    </rPh>
    <phoneticPr fontId="1"/>
  </si>
  <si>
    <t>前提</t>
    <rPh sb="0" eb="2">
      <t>ゼンテイ</t>
    </rPh>
    <phoneticPr fontId="1"/>
  </si>
  <si>
    <t>欠遅早</t>
    <rPh sb="0" eb="1">
      <t>ケツ</t>
    </rPh>
    <rPh sb="1" eb="2">
      <t>チ</t>
    </rPh>
    <rPh sb="2" eb="3">
      <t>バヤ</t>
    </rPh>
    <phoneticPr fontId="1"/>
  </si>
  <si>
    <t>遅早</t>
    <rPh sb="0" eb="1">
      <t>チ</t>
    </rPh>
    <rPh sb="1" eb="2">
      <t>バヤ</t>
    </rPh>
    <phoneticPr fontId="1"/>
  </si>
  <si>
    <t>加点</t>
    <rPh sb="0" eb="2">
      <t>カテン</t>
    </rPh>
    <phoneticPr fontId="1"/>
  </si>
  <si>
    <t>判定</t>
    <rPh sb="0" eb="2">
      <t>ハンテイ</t>
    </rPh>
    <phoneticPr fontId="1"/>
  </si>
  <si>
    <t>ない</t>
    <phoneticPr fontId="1"/>
  </si>
  <si>
    <t>特撰</t>
    <rPh sb="0" eb="2">
      <t>トクセン</t>
    </rPh>
    <phoneticPr fontId="1"/>
  </si>
  <si>
    <t>特撰A</t>
    <rPh sb="0" eb="2">
      <t>トクセン</t>
    </rPh>
    <phoneticPr fontId="1"/>
  </si>
  <si>
    <t>特撰B</t>
    <rPh sb="0" eb="2">
      <t>トクセン</t>
    </rPh>
    <phoneticPr fontId="1"/>
  </si>
  <si>
    <t>一般</t>
    <rPh sb="0" eb="2">
      <t>イッパン</t>
    </rPh>
    <phoneticPr fontId="1"/>
  </si>
  <si>
    <t>特待A</t>
    <rPh sb="0" eb="2">
      <t>トクタイ</t>
    </rPh>
    <phoneticPr fontId="1"/>
  </si>
  <si>
    <t>特待B</t>
    <rPh sb="0" eb="2">
      <t>トクタイ</t>
    </rPh>
    <phoneticPr fontId="1"/>
  </si>
  <si>
    <t>工業科体験教室・特別体験教室参加</t>
    <rPh sb="0" eb="3">
      <t>コウギョウカ</t>
    </rPh>
    <rPh sb="3" eb="5">
      <t>タイケン</t>
    </rPh>
    <rPh sb="5" eb="7">
      <t>キョウシツ</t>
    </rPh>
    <rPh sb="8" eb="10">
      <t>トクベツ</t>
    </rPh>
    <rPh sb="10" eb="14">
      <t>タイケンキョウシツ</t>
    </rPh>
    <rPh sb="14" eb="16">
      <t>サンカ</t>
    </rPh>
    <phoneticPr fontId="1"/>
  </si>
  <si>
    <t>学科区分</t>
    <rPh sb="0" eb="4">
      <t>ガッカクブン</t>
    </rPh>
    <phoneticPr fontId="1"/>
  </si>
  <si>
    <t>体調不良</t>
    <rPh sb="0" eb="2">
      <t>タイチョウ</t>
    </rPh>
    <rPh sb="2" eb="4">
      <t>フリョウ</t>
    </rPh>
    <phoneticPr fontId="1"/>
  </si>
  <si>
    <t>令和元年</t>
    <rPh sb="0" eb="2">
      <t>レイワ</t>
    </rPh>
    <rPh sb="2" eb="4">
      <t>ガンネン</t>
    </rPh>
    <phoneticPr fontId="1"/>
  </si>
  <si>
    <t>都</t>
    <rPh sb="0" eb="1">
      <t>ト</t>
    </rPh>
    <phoneticPr fontId="1"/>
  </si>
  <si>
    <t>私</t>
    <rPh sb="0" eb="1">
      <t>ワタクシ</t>
    </rPh>
    <phoneticPr fontId="1"/>
  </si>
  <si>
    <t>〇〇〇〇</t>
    <phoneticPr fontId="1"/>
  </si>
  <si>
    <t>△△△△</t>
    <phoneticPr fontId="1"/>
  </si>
  <si>
    <t>○○区立△△△△中学校</t>
    <rPh sb="2" eb="4">
      <t>クリツ</t>
    </rPh>
    <rPh sb="8" eb="11">
      <t>チュウガッコウ</t>
    </rPh>
    <phoneticPr fontId="1"/>
  </si>
  <si>
    <t>12-3456-7890</t>
    <phoneticPr fontId="1"/>
  </si>
  <si>
    <t>大森　三郎</t>
    <rPh sb="0" eb="2">
      <t>オオモリ</t>
    </rPh>
    <rPh sb="3" eb="5">
      <t>サブロウ</t>
    </rPh>
    <phoneticPr fontId="1"/>
  </si>
  <si>
    <t>学期</t>
    <rPh sb="0" eb="2">
      <t>ガッキ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</si>
</sst>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2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6"/>
      <color theme="1"/>
      <name val="BIZ UDPゴシック"/>
      <family val="3"/>
      <charset val="128"/>
    </font>
    <font>
      <sz val="12"/>
      <color theme="4" tint="-0.249977111117893"/>
      <name val="BIZ UDPゴシック"/>
      <family val="3"/>
      <charset val="128"/>
    </font>
    <font>
      <sz val="14"/>
      <color theme="4" tint="-0.249977111117893"/>
      <name val="BIZ UDPゴシック"/>
      <family val="3"/>
      <charset val="128"/>
    </font>
    <font>
      <sz val="10"/>
      <color theme="4" tint="-0.249977111117893"/>
      <name val="BIZ UDPゴシック"/>
      <family val="3"/>
      <charset val="128"/>
    </font>
    <font>
      <sz val="10"/>
      <color theme="4" tint="-0.249977111117893"/>
      <name val="BIZ UDゴシック"/>
      <family val="3"/>
      <charset val="128"/>
    </font>
    <font>
      <sz val="11"/>
      <color theme="4" tint="-0.249977111117893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0" fillId="2" borderId="0" xfId="0" applyFill="1" applyProtection="1">
      <alignment vertical="center"/>
    </xf>
    <xf numFmtId="0" fontId="3" fillId="0" borderId="0" xfId="0" applyFont="1" applyAlignment="1" applyProtection="1">
      <alignment vertical="top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/>
    </xf>
    <xf numFmtId="0" fontId="3" fillId="0" borderId="16" xfId="0" applyFont="1" applyBorder="1" applyAlignment="1" applyProtection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vertical="center"/>
    </xf>
    <xf numFmtId="0" fontId="3" fillId="0" borderId="16" xfId="0" applyFont="1" applyBorder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49" fontId="3" fillId="0" borderId="17" xfId="0" applyNumberFormat="1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0" fillId="0" borderId="0" xfId="0" applyProtection="1">
      <alignment vertical="center"/>
    </xf>
    <xf numFmtId="0" fontId="3" fillId="4" borderId="21" xfId="0" applyFont="1" applyFill="1" applyBorder="1" applyProtection="1">
      <alignment vertical="center"/>
    </xf>
    <xf numFmtId="0" fontId="3" fillId="4" borderId="21" xfId="0" applyFont="1" applyFill="1" applyBorder="1" applyAlignment="1" applyProtection="1">
      <alignment horizontal="center" vertical="center"/>
    </xf>
    <xf numFmtId="0" fontId="3" fillId="4" borderId="22" xfId="0" applyFont="1" applyFill="1" applyBorder="1" applyProtection="1">
      <alignment vertical="center"/>
    </xf>
    <xf numFmtId="0" fontId="3" fillId="4" borderId="22" xfId="0" applyFont="1" applyFill="1" applyBorder="1" applyAlignment="1" applyProtection="1">
      <alignment horizontal="center" vertical="center"/>
    </xf>
    <xf numFmtId="0" fontId="3" fillId="4" borderId="23" xfId="0" applyFont="1" applyFill="1" applyBorder="1" applyProtection="1">
      <alignment vertical="center"/>
    </xf>
    <xf numFmtId="0" fontId="3" fillId="4" borderId="23" xfId="0" applyFont="1" applyFill="1" applyBorder="1" applyAlignment="1" applyProtection="1">
      <alignment horizontal="center" vertical="center"/>
    </xf>
    <xf numFmtId="0" fontId="3" fillId="5" borderId="21" xfId="0" applyFont="1" applyFill="1" applyBorder="1" applyProtection="1">
      <alignment vertical="center"/>
    </xf>
    <xf numFmtId="0" fontId="3" fillId="5" borderId="21" xfId="0" applyFont="1" applyFill="1" applyBorder="1" applyAlignment="1" applyProtection="1">
      <alignment horizontal="center" vertical="center"/>
    </xf>
    <xf numFmtId="0" fontId="3" fillId="5" borderId="23" xfId="0" applyFont="1" applyFill="1" applyBorder="1" applyProtection="1">
      <alignment vertical="center"/>
    </xf>
    <xf numFmtId="0" fontId="3" fillId="5" borderId="23" xfId="0" applyFont="1" applyFill="1" applyBorder="1" applyAlignment="1" applyProtection="1">
      <alignment horizontal="center" vertical="center"/>
    </xf>
    <xf numFmtId="0" fontId="3" fillId="6" borderId="1" xfId="0" applyFont="1" applyFill="1" applyBorder="1" applyProtection="1">
      <alignment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3" borderId="1" xfId="0" applyFont="1" applyFill="1" applyBorder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 textRotation="255"/>
    </xf>
    <xf numFmtId="0" fontId="4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 textRotation="255" wrapText="1"/>
    </xf>
    <xf numFmtId="0" fontId="3" fillId="0" borderId="9" xfId="0" applyFont="1" applyBorder="1" applyAlignment="1" applyProtection="1"/>
    <xf numFmtId="0" fontId="3" fillId="0" borderId="9" xfId="0" applyFont="1" applyBorder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2" borderId="0" xfId="0" applyFont="1" applyFill="1" applyBorder="1" applyProtection="1">
      <alignment vertical="center"/>
    </xf>
    <xf numFmtId="0" fontId="3" fillId="0" borderId="0" xfId="0" applyFont="1" applyAlignment="1" applyProtection="1">
      <alignment vertical="center"/>
    </xf>
    <xf numFmtId="49" fontId="3" fillId="0" borderId="15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5" fillId="0" borderId="11" xfId="0" applyFont="1" applyBorder="1" applyAlignment="1">
      <alignment vertical="center" textRotation="255"/>
    </xf>
    <xf numFmtId="0" fontId="5" fillId="0" borderId="11" xfId="0" applyFont="1" applyBorder="1" applyAlignment="1" applyProtection="1">
      <alignment vertical="center" textRotation="255"/>
    </xf>
    <xf numFmtId="0" fontId="5" fillId="0" borderId="14" xfId="0" applyFont="1" applyBorder="1" applyAlignment="1" applyProtection="1">
      <alignment vertical="center" textRotation="255"/>
    </xf>
    <xf numFmtId="0" fontId="3" fillId="0" borderId="9" xfId="0" applyFont="1" applyBorder="1" applyAlignment="1" applyProtection="1">
      <alignment horizontal="center" vertical="center" textRotation="255"/>
    </xf>
    <xf numFmtId="0" fontId="4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 textRotation="255"/>
    </xf>
    <xf numFmtId="0" fontId="2" fillId="0" borderId="3" xfId="0" applyFont="1" applyBorder="1" applyAlignment="1" applyProtection="1">
      <alignment vertical="center" textRotation="255"/>
    </xf>
    <xf numFmtId="0" fontId="3" fillId="0" borderId="3" xfId="0" applyFont="1" applyBorder="1" applyProtection="1">
      <alignment vertical="center"/>
    </xf>
    <xf numFmtId="0" fontId="2" fillId="0" borderId="6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 textRotation="255"/>
    </xf>
    <xf numFmtId="49" fontId="3" fillId="0" borderId="14" xfId="0" applyNumberFormat="1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18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0" fontId="18" fillId="0" borderId="0" xfId="0" applyFont="1" applyBorder="1" applyProtection="1">
      <alignment vertical="center"/>
    </xf>
    <xf numFmtId="0" fontId="18" fillId="0" borderId="1" xfId="0" applyFont="1" applyBorder="1" applyProtection="1">
      <alignment vertical="center"/>
    </xf>
    <xf numFmtId="49" fontId="3" fillId="0" borderId="11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right" vertical="center"/>
    </xf>
    <xf numFmtId="0" fontId="18" fillId="3" borderId="0" xfId="0" applyFont="1" applyFill="1" applyProtection="1">
      <alignment vertical="center"/>
    </xf>
    <xf numFmtId="0" fontId="18" fillId="3" borderId="1" xfId="0" applyFont="1" applyFill="1" applyBorder="1" applyProtection="1">
      <alignment vertical="center"/>
    </xf>
    <xf numFmtId="0" fontId="18" fillId="3" borderId="1" xfId="0" applyFont="1" applyFill="1" applyBorder="1" applyAlignment="1" applyProtection="1">
      <alignment horizontal="right" vertical="center"/>
    </xf>
    <xf numFmtId="0" fontId="18" fillId="3" borderId="0" xfId="0" applyFont="1" applyFill="1" applyBorder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18" fillId="3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18" fillId="0" borderId="1" xfId="0" applyFont="1" applyFill="1" applyBorder="1" applyProtection="1">
      <alignment vertical="center"/>
    </xf>
    <xf numFmtId="0" fontId="18" fillId="0" borderId="1" xfId="0" applyFont="1" applyFill="1" applyBorder="1" applyAlignment="1" applyProtection="1">
      <alignment horizontal="right" vertical="center"/>
    </xf>
    <xf numFmtId="49" fontId="3" fillId="0" borderId="14" xfId="0" applyNumberFormat="1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Protection="1">
      <alignment vertical="center"/>
      <protection locked="0"/>
    </xf>
    <xf numFmtId="0" fontId="18" fillId="0" borderId="0" xfId="0" applyFont="1" applyBorder="1" applyProtection="1">
      <alignment vertical="center"/>
      <protection locked="0"/>
    </xf>
    <xf numFmtId="0" fontId="18" fillId="0" borderId="1" xfId="0" applyFont="1" applyBorder="1" applyProtection="1">
      <alignment vertical="center"/>
      <protection locked="0"/>
    </xf>
    <xf numFmtId="0" fontId="18" fillId="3" borderId="1" xfId="0" applyFont="1" applyFill="1" applyBorder="1" applyProtection="1">
      <alignment vertical="center"/>
      <protection locked="0"/>
    </xf>
    <xf numFmtId="0" fontId="18" fillId="0" borderId="1" xfId="0" applyFont="1" applyFill="1" applyBorder="1" applyProtection="1">
      <alignment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0" fontId="18" fillId="3" borderId="1" xfId="0" applyFont="1" applyFill="1" applyBorder="1" applyAlignment="1" applyProtection="1">
      <alignment horizontal="right" vertical="center"/>
      <protection locked="0"/>
    </xf>
    <xf numFmtId="0" fontId="18" fillId="0" borderId="1" xfId="0" applyFont="1" applyFill="1" applyBorder="1" applyAlignment="1" applyProtection="1">
      <alignment horizontal="right" vertical="center"/>
      <protection locked="0"/>
    </xf>
    <xf numFmtId="0" fontId="18" fillId="3" borderId="0" xfId="0" applyFont="1" applyFill="1" applyBorder="1" applyProtection="1">
      <alignment vertical="center"/>
      <protection locked="0"/>
    </xf>
    <xf numFmtId="0" fontId="18" fillId="3" borderId="0" xfId="0" applyFont="1" applyFill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</xf>
    <xf numFmtId="49" fontId="3" fillId="0" borderId="14" xfId="0" applyNumberFormat="1" applyFont="1" applyBorder="1" applyAlignment="1" applyProtection="1">
      <alignment horizontal="center" vertical="center"/>
    </xf>
    <xf numFmtId="0" fontId="14" fillId="0" borderId="14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15" fillId="0" borderId="13" xfId="0" applyNumberFormat="1" applyFont="1" applyBorder="1" applyAlignment="1" applyProtection="1">
      <alignment horizontal="center" vertical="center"/>
    </xf>
    <xf numFmtId="49" fontId="15" fillId="0" borderId="14" xfId="0" applyNumberFormat="1" applyFont="1" applyBorder="1" applyAlignment="1" applyProtection="1">
      <alignment horizontal="center" vertical="center"/>
    </xf>
    <xf numFmtId="49" fontId="15" fillId="0" borderId="28" xfId="0" applyNumberFormat="1" applyFont="1" applyBorder="1" applyAlignment="1" applyProtection="1">
      <alignment horizontal="center" vertical="center"/>
    </xf>
    <xf numFmtId="49" fontId="15" fillId="0" borderId="19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 wrapText="1"/>
    </xf>
    <xf numFmtId="49" fontId="3" fillId="0" borderId="14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horizontal="center" vertical="center" wrapText="1"/>
    </xf>
    <xf numFmtId="49" fontId="14" fillId="0" borderId="14" xfId="0" applyNumberFormat="1" applyFont="1" applyBorder="1" applyAlignment="1" applyProtection="1">
      <alignment horizontal="center" vertical="center"/>
    </xf>
    <xf numFmtId="49" fontId="14" fillId="0" borderId="28" xfId="0" applyNumberFormat="1" applyFont="1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15" fillId="0" borderId="19" xfId="0" applyNumberFormat="1" applyFont="1" applyBorder="1" applyAlignment="1" applyProtection="1">
      <alignment horizontal="center" vertical="center" shrinkToFit="1"/>
    </xf>
    <xf numFmtId="49" fontId="15" fillId="0" borderId="14" xfId="0" applyNumberFormat="1" applyFont="1" applyBorder="1" applyAlignment="1" applyProtection="1">
      <alignment horizontal="center" vertical="center" shrinkToFit="1"/>
    </xf>
    <xf numFmtId="49" fontId="15" fillId="0" borderId="28" xfId="0" applyNumberFormat="1" applyFont="1" applyBorder="1" applyAlignment="1" applyProtection="1">
      <alignment horizontal="center" vertical="center" shrinkToFit="1"/>
    </xf>
    <xf numFmtId="49" fontId="14" fillId="0" borderId="14" xfId="0" applyNumberFormat="1" applyFont="1" applyBorder="1" applyAlignment="1" applyProtection="1">
      <alignment horizontal="center" vertical="center" wrapText="1"/>
    </xf>
    <xf numFmtId="49" fontId="14" fillId="0" borderId="28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vertical="center" shrinkToFit="1"/>
    </xf>
    <xf numFmtId="0" fontId="2" fillId="0" borderId="14" xfId="0" applyFont="1" applyBorder="1" applyAlignment="1" applyProtection="1">
      <alignment vertical="center" shrinkToFit="1"/>
    </xf>
    <xf numFmtId="0" fontId="16" fillId="0" borderId="14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 shrinkToFit="1"/>
    </xf>
    <xf numFmtId="0" fontId="14" fillId="0" borderId="15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left"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textRotation="255" wrapText="1"/>
    </xf>
    <xf numFmtId="0" fontId="2" fillId="0" borderId="1" xfId="0" applyFont="1" applyBorder="1" applyAlignment="1" applyProtection="1">
      <alignment horizontal="center" vertical="center" textRotation="255"/>
    </xf>
    <xf numFmtId="0" fontId="14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textRotation="255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top" wrapText="1"/>
    </xf>
    <xf numFmtId="0" fontId="15" fillId="0" borderId="3" xfId="0" applyFont="1" applyBorder="1" applyAlignment="1" applyProtection="1">
      <alignment vertical="top" wrapText="1"/>
    </xf>
    <xf numFmtId="0" fontId="15" fillId="0" borderId="4" xfId="0" applyFont="1" applyBorder="1" applyAlignment="1" applyProtection="1">
      <alignment vertical="top" wrapText="1"/>
    </xf>
    <xf numFmtId="0" fontId="15" fillId="0" borderId="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2" xfId="0" applyFont="1" applyBorder="1" applyAlignment="1" applyProtection="1">
      <alignment vertical="top" wrapText="1"/>
    </xf>
    <xf numFmtId="0" fontId="15" fillId="0" borderId="7" xfId="0" applyFont="1" applyBorder="1" applyAlignment="1" applyProtection="1">
      <alignment vertical="top" wrapText="1"/>
    </xf>
    <xf numFmtId="0" fontId="15" fillId="0" borderId="9" xfId="0" applyFont="1" applyBorder="1" applyAlignment="1" applyProtection="1">
      <alignment vertical="top" wrapText="1"/>
    </xf>
    <xf numFmtId="0" fontId="15" fillId="0" borderId="8" xfId="0" applyFont="1" applyBorder="1" applyAlignment="1" applyProtection="1">
      <alignment vertical="top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6" fontId="4" fillId="0" borderId="25" xfId="0" applyNumberFormat="1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176" fontId="4" fillId="0" borderId="26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13" fillId="0" borderId="1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top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3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49" fontId="3" fillId="0" borderId="28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10" fillId="0" borderId="19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vertical="top" wrapText="1"/>
      <protection locked="0"/>
    </xf>
    <xf numFmtId="0" fontId="10" fillId="0" borderId="3" xfId="0" applyFont="1" applyBorder="1" applyAlignment="1" applyProtection="1">
      <alignment vertical="top" wrapText="1"/>
      <protection locked="0"/>
    </xf>
    <xf numFmtId="0" fontId="10" fillId="0" borderId="4" xfId="0" applyFont="1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vertical="top" wrapText="1"/>
      <protection locked="0"/>
    </xf>
    <xf numFmtId="0" fontId="10" fillId="0" borderId="7" xfId="0" applyFont="1" applyBorder="1" applyAlignment="1" applyProtection="1">
      <alignment vertical="top" wrapText="1"/>
      <protection locked="0"/>
    </xf>
    <xf numFmtId="0" fontId="10" fillId="0" borderId="9" xfId="0" applyFont="1" applyBorder="1" applyAlignment="1" applyProtection="1">
      <alignment vertical="top" wrapText="1"/>
      <protection locked="0"/>
    </xf>
    <xf numFmtId="0" fontId="10" fillId="0" borderId="8" xfId="0" applyFont="1" applyBorder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49" fontId="10" fillId="0" borderId="19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hair">
          <color auto="1"/>
        </left>
        <right style="hair">
          <color auto="1"/>
        </right>
        <vertical/>
        <horizontal/>
      </border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hair">
          <color auto="1"/>
        </left>
        <right style="hair">
          <color auto="1"/>
        </right>
        <vertical/>
        <horizontal/>
      </border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Z$69" lockText="1" noThreeD="1"/>
</file>

<file path=xl/ctrlProps/ctrlProp10.xml><?xml version="1.0" encoding="utf-8"?>
<formControlPr xmlns="http://schemas.microsoft.com/office/spreadsheetml/2009/9/main" objectType="CheckBox" fmlaLink="$AZ$78" lockText="1" noThreeD="1"/>
</file>

<file path=xl/ctrlProps/ctrlProp11.xml><?xml version="1.0" encoding="utf-8"?>
<formControlPr xmlns="http://schemas.microsoft.com/office/spreadsheetml/2009/9/main" objectType="CheckBox" fmlaLink="$AZ$79" lockText="1" noThreeD="1"/>
</file>

<file path=xl/ctrlProps/ctrlProp12.xml><?xml version="1.0" encoding="utf-8"?>
<formControlPr xmlns="http://schemas.microsoft.com/office/spreadsheetml/2009/9/main" objectType="CheckBox" fmlaLink="$AZ$80" lockText="1" noThreeD="1"/>
</file>

<file path=xl/ctrlProps/ctrlProp13.xml><?xml version="1.0" encoding="utf-8"?>
<formControlPr xmlns="http://schemas.microsoft.com/office/spreadsheetml/2009/9/main" objectType="CheckBox" fmlaLink="$AZ$81" lockText="1" noThreeD="1"/>
</file>

<file path=xl/ctrlProps/ctrlProp14.xml><?xml version="1.0" encoding="utf-8"?>
<formControlPr xmlns="http://schemas.microsoft.com/office/spreadsheetml/2009/9/main" objectType="CheckBox" fmlaLink="$AZ$82" lockText="1" noThreeD="1"/>
</file>

<file path=xl/ctrlProps/ctrlProp15.xml><?xml version="1.0" encoding="utf-8"?>
<formControlPr xmlns="http://schemas.microsoft.com/office/spreadsheetml/2009/9/main" objectType="CheckBox" fmlaLink="$AZ$83" lockText="1" noThreeD="1"/>
</file>

<file path=xl/ctrlProps/ctrlProp16.xml><?xml version="1.0" encoding="utf-8"?>
<formControlPr xmlns="http://schemas.microsoft.com/office/spreadsheetml/2009/9/main" objectType="CheckBox" fmlaLink="$AZ$84" lockText="1" noThreeD="1"/>
</file>

<file path=xl/ctrlProps/ctrlProp17.xml><?xml version="1.0" encoding="utf-8"?>
<formControlPr xmlns="http://schemas.microsoft.com/office/spreadsheetml/2009/9/main" objectType="CheckBox" fmlaLink="$AZ$85" lockText="1" noThreeD="1"/>
</file>

<file path=xl/ctrlProps/ctrlProp18.xml><?xml version="1.0" encoding="utf-8"?>
<formControlPr xmlns="http://schemas.microsoft.com/office/spreadsheetml/2009/9/main" objectType="CheckBox" fmlaLink="$AZ$86" lockText="1" noThreeD="1"/>
</file>

<file path=xl/ctrlProps/ctrlProp19.xml><?xml version="1.0" encoding="utf-8"?>
<formControlPr xmlns="http://schemas.microsoft.com/office/spreadsheetml/2009/9/main" objectType="CheckBox" fmlaLink="$AZ$87" lockText="1" noThreeD="1"/>
</file>

<file path=xl/ctrlProps/ctrlProp2.xml><?xml version="1.0" encoding="utf-8"?>
<formControlPr xmlns="http://schemas.microsoft.com/office/spreadsheetml/2009/9/main" objectType="CheckBox" fmlaLink="$AZ$70" lockText="1" noThreeD="1"/>
</file>

<file path=xl/ctrlProps/ctrlProp20.xml><?xml version="1.0" encoding="utf-8"?>
<formControlPr xmlns="http://schemas.microsoft.com/office/spreadsheetml/2009/9/main" objectType="CheckBox" checked="Checked" fmlaLink="$AZ$88" lockText="1" noThreeD="1"/>
</file>

<file path=xl/ctrlProps/ctrlProp21.xml><?xml version="1.0" encoding="utf-8"?>
<formControlPr xmlns="http://schemas.microsoft.com/office/spreadsheetml/2009/9/main" objectType="CheckBox" fmlaLink="$AZ$89" lockText="1" noThreeD="1"/>
</file>

<file path=xl/ctrlProps/ctrlProp22.xml><?xml version="1.0" encoding="utf-8"?>
<formControlPr xmlns="http://schemas.microsoft.com/office/spreadsheetml/2009/9/main" objectType="CheckBox" fmlaLink="$AZ$90" lockText="1" noThreeD="1"/>
</file>

<file path=xl/ctrlProps/ctrlProp23.xml><?xml version="1.0" encoding="utf-8"?>
<formControlPr xmlns="http://schemas.microsoft.com/office/spreadsheetml/2009/9/main" objectType="CheckBox" checked="Checked" fmlaLink="$AZ$91" lockText="1" noThreeD="1"/>
</file>

<file path=xl/ctrlProps/ctrlProp24.xml><?xml version="1.0" encoding="utf-8"?>
<formControlPr xmlns="http://schemas.microsoft.com/office/spreadsheetml/2009/9/main" objectType="CheckBox" fmlaLink="$AY$107" lockText="1" noThreeD="1"/>
</file>

<file path=xl/ctrlProps/ctrlProp25.xml><?xml version="1.0" encoding="utf-8"?>
<formControlPr xmlns="http://schemas.microsoft.com/office/spreadsheetml/2009/9/main" objectType="CheckBox" checked="Checked" fmlaLink="$AY$108" lockText="1" noThreeD="1"/>
</file>

<file path=xl/ctrlProps/ctrlProp26.xml><?xml version="1.0" encoding="utf-8"?>
<formControlPr xmlns="http://schemas.microsoft.com/office/spreadsheetml/2009/9/main" objectType="Radio" checked="Checked" firstButton="1" fmlaLink="$AY$105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fmlaLink="$AY$106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CheckBox" checked="Checked" fmlaLink="$AZ$71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firstButton="1" lockText="1" noThreeD="1"/>
</file>

<file path=xl/ctrlProps/ctrlProp33.xml><?xml version="1.0" encoding="utf-8"?>
<formControlPr xmlns="http://schemas.microsoft.com/office/spreadsheetml/2009/9/main" objectType="Radio" checked="Checked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CheckBox" fmlaLink="$AZ$69" lockText="1" noThreeD="1"/>
</file>

<file path=xl/ctrlProps/ctrlProp39.xml><?xml version="1.0" encoding="utf-8"?>
<formControlPr xmlns="http://schemas.microsoft.com/office/spreadsheetml/2009/9/main" objectType="CheckBox" fmlaLink="$AZ$70" lockText="1" noThreeD="1"/>
</file>

<file path=xl/ctrlProps/ctrlProp4.xml><?xml version="1.0" encoding="utf-8"?>
<formControlPr xmlns="http://schemas.microsoft.com/office/spreadsheetml/2009/9/main" objectType="CheckBox" fmlaLink="$AZ$72" lockText="1" noThreeD="1"/>
</file>

<file path=xl/ctrlProps/ctrlProp40.xml><?xml version="1.0" encoding="utf-8"?>
<formControlPr xmlns="http://schemas.microsoft.com/office/spreadsheetml/2009/9/main" objectType="CheckBox" fmlaLink="$AZ$71" lockText="1" noThreeD="1"/>
</file>

<file path=xl/ctrlProps/ctrlProp41.xml><?xml version="1.0" encoding="utf-8"?>
<formControlPr xmlns="http://schemas.microsoft.com/office/spreadsheetml/2009/9/main" objectType="CheckBox" fmlaLink="$AZ$72" lockText="1" noThreeD="1"/>
</file>

<file path=xl/ctrlProps/ctrlProp42.xml><?xml version="1.0" encoding="utf-8"?>
<formControlPr xmlns="http://schemas.microsoft.com/office/spreadsheetml/2009/9/main" objectType="CheckBox" fmlaLink="$AZ$73" lockText="1" noThreeD="1"/>
</file>

<file path=xl/ctrlProps/ctrlProp43.xml><?xml version="1.0" encoding="utf-8"?>
<formControlPr xmlns="http://schemas.microsoft.com/office/spreadsheetml/2009/9/main" objectType="CheckBox" fmlaLink="$AZ$74" lockText="1" noThreeD="1"/>
</file>

<file path=xl/ctrlProps/ctrlProp44.xml><?xml version="1.0" encoding="utf-8"?>
<formControlPr xmlns="http://schemas.microsoft.com/office/spreadsheetml/2009/9/main" objectType="CheckBox" fmlaLink="$AZ$75" lockText="1" noThreeD="1"/>
</file>

<file path=xl/ctrlProps/ctrlProp45.xml><?xml version="1.0" encoding="utf-8"?>
<formControlPr xmlns="http://schemas.microsoft.com/office/spreadsheetml/2009/9/main" objectType="CheckBox" fmlaLink="$AZ$76" lockText="1" noThreeD="1"/>
</file>

<file path=xl/ctrlProps/ctrlProp46.xml><?xml version="1.0" encoding="utf-8"?>
<formControlPr xmlns="http://schemas.microsoft.com/office/spreadsheetml/2009/9/main" objectType="CheckBox" fmlaLink="$AZ$77" lockText="1" noThreeD="1"/>
</file>

<file path=xl/ctrlProps/ctrlProp47.xml><?xml version="1.0" encoding="utf-8"?>
<formControlPr xmlns="http://schemas.microsoft.com/office/spreadsheetml/2009/9/main" objectType="CheckBox" fmlaLink="$AZ$78" lockText="1" noThreeD="1"/>
</file>

<file path=xl/ctrlProps/ctrlProp48.xml><?xml version="1.0" encoding="utf-8"?>
<formControlPr xmlns="http://schemas.microsoft.com/office/spreadsheetml/2009/9/main" objectType="CheckBox" fmlaLink="$AZ$79" lockText="1" noThreeD="1"/>
</file>

<file path=xl/ctrlProps/ctrlProp49.xml><?xml version="1.0" encoding="utf-8"?>
<formControlPr xmlns="http://schemas.microsoft.com/office/spreadsheetml/2009/9/main" objectType="CheckBox" fmlaLink="$AZ$80" lockText="1" noThreeD="1"/>
</file>

<file path=xl/ctrlProps/ctrlProp5.xml><?xml version="1.0" encoding="utf-8"?>
<formControlPr xmlns="http://schemas.microsoft.com/office/spreadsheetml/2009/9/main" objectType="CheckBox" fmlaLink="$AZ$73" lockText="1" noThreeD="1"/>
</file>

<file path=xl/ctrlProps/ctrlProp50.xml><?xml version="1.0" encoding="utf-8"?>
<formControlPr xmlns="http://schemas.microsoft.com/office/spreadsheetml/2009/9/main" objectType="CheckBox" fmlaLink="$AZ$81" lockText="1" noThreeD="1"/>
</file>

<file path=xl/ctrlProps/ctrlProp51.xml><?xml version="1.0" encoding="utf-8"?>
<formControlPr xmlns="http://schemas.microsoft.com/office/spreadsheetml/2009/9/main" objectType="CheckBox" fmlaLink="$AZ$82" lockText="1" noThreeD="1"/>
</file>

<file path=xl/ctrlProps/ctrlProp52.xml><?xml version="1.0" encoding="utf-8"?>
<formControlPr xmlns="http://schemas.microsoft.com/office/spreadsheetml/2009/9/main" objectType="CheckBox" fmlaLink="$AZ$83" lockText="1" noThreeD="1"/>
</file>

<file path=xl/ctrlProps/ctrlProp53.xml><?xml version="1.0" encoding="utf-8"?>
<formControlPr xmlns="http://schemas.microsoft.com/office/spreadsheetml/2009/9/main" objectType="CheckBox" fmlaLink="$AZ$84" lockText="1" noThreeD="1"/>
</file>

<file path=xl/ctrlProps/ctrlProp54.xml><?xml version="1.0" encoding="utf-8"?>
<formControlPr xmlns="http://schemas.microsoft.com/office/spreadsheetml/2009/9/main" objectType="CheckBox" fmlaLink="$AZ$85" lockText="1" noThreeD="1"/>
</file>

<file path=xl/ctrlProps/ctrlProp55.xml><?xml version="1.0" encoding="utf-8"?>
<formControlPr xmlns="http://schemas.microsoft.com/office/spreadsheetml/2009/9/main" objectType="CheckBox" fmlaLink="$AZ$86" lockText="1" noThreeD="1"/>
</file>

<file path=xl/ctrlProps/ctrlProp56.xml><?xml version="1.0" encoding="utf-8"?>
<formControlPr xmlns="http://schemas.microsoft.com/office/spreadsheetml/2009/9/main" objectType="CheckBox" fmlaLink="$AZ$87" lockText="1" noThreeD="1"/>
</file>

<file path=xl/ctrlProps/ctrlProp57.xml><?xml version="1.0" encoding="utf-8"?>
<formControlPr xmlns="http://schemas.microsoft.com/office/spreadsheetml/2009/9/main" objectType="CheckBox" fmlaLink="$AZ$88" lockText="1" noThreeD="1"/>
</file>

<file path=xl/ctrlProps/ctrlProp58.xml><?xml version="1.0" encoding="utf-8"?>
<formControlPr xmlns="http://schemas.microsoft.com/office/spreadsheetml/2009/9/main" objectType="CheckBox" fmlaLink="$AZ$89" lockText="1" noThreeD="1"/>
</file>

<file path=xl/ctrlProps/ctrlProp59.xml><?xml version="1.0" encoding="utf-8"?>
<formControlPr xmlns="http://schemas.microsoft.com/office/spreadsheetml/2009/9/main" objectType="CheckBox" fmlaLink="$AZ$90" lockText="1" noThreeD="1"/>
</file>

<file path=xl/ctrlProps/ctrlProp6.xml><?xml version="1.0" encoding="utf-8"?>
<formControlPr xmlns="http://schemas.microsoft.com/office/spreadsheetml/2009/9/main" objectType="CheckBox" fmlaLink="$AZ$74" lockText="1" noThreeD="1"/>
</file>

<file path=xl/ctrlProps/ctrlProp60.xml><?xml version="1.0" encoding="utf-8"?>
<formControlPr xmlns="http://schemas.microsoft.com/office/spreadsheetml/2009/9/main" objectType="CheckBox" fmlaLink="$AZ$91" lockText="1" noThreeD="1"/>
</file>

<file path=xl/ctrlProps/ctrlProp61.xml><?xml version="1.0" encoding="utf-8"?>
<formControlPr xmlns="http://schemas.microsoft.com/office/spreadsheetml/2009/9/main" objectType="CheckBox" fmlaLink="$AY$107" lockText="1" noThreeD="1"/>
</file>

<file path=xl/ctrlProps/ctrlProp62.xml><?xml version="1.0" encoding="utf-8"?>
<formControlPr xmlns="http://schemas.microsoft.com/office/spreadsheetml/2009/9/main" objectType="CheckBox" fmlaLink="$AY$108" lockText="1" noThreeD="1"/>
</file>

<file path=xl/ctrlProps/ctrlProp63.xml><?xml version="1.0" encoding="utf-8"?>
<formControlPr xmlns="http://schemas.microsoft.com/office/spreadsheetml/2009/9/main" objectType="Radio" firstButton="1" fmlaLink="$AY$105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firstButton="1" fmlaLink="$AY$106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firstButton="1" fmlaLink="$AY$109" lockText="1" noThreeD="1"/>
</file>

<file path=xl/ctrlProps/ctrlProp7.xml><?xml version="1.0" encoding="utf-8"?>
<formControlPr xmlns="http://schemas.microsoft.com/office/spreadsheetml/2009/9/main" objectType="CheckBox" fmlaLink="$AZ$75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Z$76" lockText="1" noThreeD="1"/>
</file>

<file path=xl/ctrlProps/ctrlProp9.xml><?xml version="1.0" encoding="utf-8"?>
<formControlPr xmlns="http://schemas.microsoft.com/office/spreadsheetml/2009/9/main" objectType="CheckBox" fmlaLink="$AZ$7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0</xdr:rowOff>
        </xdr:from>
        <xdr:to>
          <xdr:col>13</xdr:col>
          <xdr:colOff>0</xdr:colOff>
          <xdr:row>24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23</xdr:row>
          <xdr:rowOff>0</xdr:rowOff>
        </xdr:from>
        <xdr:to>
          <xdr:col>17</xdr:col>
          <xdr:colOff>0</xdr:colOff>
          <xdr:row>24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</xdr:row>
          <xdr:rowOff>0</xdr:rowOff>
        </xdr:from>
        <xdr:to>
          <xdr:col>21</xdr:col>
          <xdr:colOff>0</xdr:colOff>
          <xdr:row>24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23</xdr:row>
          <xdr:rowOff>0</xdr:rowOff>
        </xdr:from>
        <xdr:to>
          <xdr:col>25</xdr:col>
          <xdr:colOff>0</xdr:colOff>
          <xdr:row>24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23</xdr:row>
          <xdr:rowOff>0</xdr:rowOff>
        </xdr:from>
        <xdr:to>
          <xdr:col>29</xdr:col>
          <xdr:colOff>0</xdr:colOff>
          <xdr:row>24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0</xdr:rowOff>
        </xdr:from>
        <xdr:to>
          <xdr:col>13</xdr:col>
          <xdr:colOff>0</xdr:colOff>
          <xdr:row>25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24</xdr:row>
          <xdr:rowOff>0</xdr:rowOff>
        </xdr:from>
        <xdr:to>
          <xdr:col>17</xdr:col>
          <xdr:colOff>0</xdr:colOff>
          <xdr:row>25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0</xdr:rowOff>
        </xdr:from>
        <xdr:to>
          <xdr:col>21</xdr:col>
          <xdr:colOff>0</xdr:colOff>
          <xdr:row>25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24</xdr:row>
          <xdr:rowOff>0</xdr:rowOff>
        </xdr:from>
        <xdr:to>
          <xdr:col>25</xdr:col>
          <xdr:colOff>0</xdr:colOff>
          <xdr:row>25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24</xdr:row>
          <xdr:rowOff>0</xdr:rowOff>
        </xdr:from>
        <xdr:to>
          <xdr:col>29</xdr:col>
          <xdr:colOff>0</xdr:colOff>
          <xdr:row>25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0</xdr:rowOff>
        </xdr:from>
        <xdr:to>
          <xdr:col>13</xdr:col>
          <xdr:colOff>0</xdr:colOff>
          <xdr:row>26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25</xdr:row>
          <xdr:rowOff>0</xdr:rowOff>
        </xdr:from>
        <xdr:to>
          <xdr:col>17</xdr:col>
          <xdr:colOff>0</xdr:colOff>
          <xdr:row>26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25</xdr:row>
          <xdr:rowOff>0</xdr:rowOff>
        </xdr:from>
        <xdr:to>
          <xdr:col>21</xdr:col>
          <xdr:colOff>0</xdr:colOff>
          <xdr:row>26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25</xdr:row>
          <xdr:rowOff>0</xdr:rowOff>
        </xdr:from>
        <xdr:to>
          <xdr:col>25</xdr:col>
          <xdr:colOff>0</xdr:colOff>
          <xdr:row>26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25</xdr:row>
          <xdr:rowOff>0</xdr:rowOff>
        </xdr:from>
        <xdr:to>
          <xdr:col>29</xdr:col>
          <xdr:colOff>0</xdr:colOff>
          <xdr:row>26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30</xdr:row>
          <xdr:rowOff>0</xdr:rowOff>
        </xdr:from>
        <xdr:to>
          <xdr:col>6</xdr:col>
          <xdr:colOff>0</xdr:colOff>
          <xdr:row>31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15</xdr:row>
          <xdr:rowOff>0</xdr:rowOff>
        </xdr:from>
        <xdr:to>
          <xdr:col>6</xdr:col>
          <xdr:colOff>0</xdr:colOff>
          <xdr:row>17</xdr:row>
          <xdr:rowOff>19050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17</xdr:row>
          <xdr:rowOff>0</xdr:rowOff>
        </xdr:from>
        <xdr:to>
          <xdr:col>6</xdr:col>
          <xdr:colOff>0</xdr:colOff>
          <xdr:row>19</xdr:row>
          <xdr:rowOff>19050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9</xdr:row>
          <xdr:rowOff>0</xdr:rowOff>
        </xdr:from>
        <xdr:to>
          <xdr:col>6</xdr:col>
          <xdr:colOff>0</xdr:colOff>
          <xdr:row>11</xdr:row>
          <xdr:rowOff>19050</xdr:rowOff>
        </xdr:to>
        <xdr:sp macro="" textlink="">
          <xdr:nvSpPr>
            <xdr:cNvPr id="8218" name="Option Button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8219" name="Option Button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9</xdr:row>
          <xdr:rowOff>0</xdr:rowOff>
        </xdr:from>
        <xdr:to>
          <xdr:col>14</xdr:col>
          <xdr:colOff>0</xdr:colOff>
          <xdr:row>11</xdr:row>
          <xdr:rowOff>19050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11</xdr:row>
          <xdr:rowOff>0</xdr:rowOff>
        </xdr:from>
        <xdr:to>
          <xdr:col>14</xdr:col>
          <xdr:colOff>0</xdr:colOff>
          <xdr:row>13</xdr:row>
          <xdr:rowOff>19050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13</xdr:row>
          <xdr:rowOff>0</xdr:rowOff>
        </xdr:from>
        <xdr:to>
          <xdr:col>14</xdr:col>
          <xdr:colOff>0</xdr:colOff>
          <xdr:row>15</xdr:row>
          <xdr:rowOff>19050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15</xdr:row>
          <xdr:rowOff>0</xdr:rowOff>
        </xdr:from>
        <xdr:to>
          <xdr:col>14</xdr:col>
          <xdr:colOff>0</xdr:colOff>
          <xdr:row>17</xdr:row>
          <xdr:rowOff>19050</xdr:rowOff>
        </xdr:to>
        <xdr:sp macro="" textlink="">
          <xdr:nvSpPr>
            <xdr:cNvPr id="8223" name="Option Button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11</xdr:row>
          <xdr:rowOff>0</xdr:rowOff>
        </xdr:from>
        <xdr:to>
          <xdr:col>6</xdr:col>
          <xdr:colOff>0</xdr:colOff>
          <xdr:row>13</xdr:row>
          <xdr:rowOff>19050</xdr:rowOff>
        </xdr:to>
        <xdr:sp macro="" textlink="">
          <xdr:nvSpPr>
            <xdr:cNvPr id="8226" name="Option Button 4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76200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8227" name="Group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7</xdr:row>
          <xdr:rowOff>476250</xdr:rowOff>
        </xdr:from>
        <xdr:to>
          <xdr:col>6</xdr:col>
          <xdr:colOff>95250</xdr:colOff>
          <xdr:row>15</xdr:row>
          <xdr:rowOff>57150</xdr:rowOff>
        </xdr:to>
        <xdr:sp macro="" textlink="">
          <xdr:nvSpPr>
            <xdr:cNvPr id="8228" name="Group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</xdr:row>
          <xdr:rowOff>19050</xdr:rowOff>
        </xdr:from>
        <xdr:to>
          <xdr:col>14</xdr:col>
          <xdr:colOff>76200</xdr:colOff>
          <xdr:row>17</xdr:row>
          <xdr:rowOff>66675</xdr:rowOff>
        </xdr:to>
        <xdr:sp macro="" textlink="">
          <xdr:nvSpPr>
            <xdr:cNvPr id="8229" name="Group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21119</xdr:colOff>
      <xdr:row>2</xdr:row>
      <xdr:rowOff>0</xdr:rowOff>
    </xdr:from>
    <xdr:to>
      <xdr:col>13</xdr:col>
      <xdr:colOff>0</xdr:colOff>
      <xdr:row>3</xdr:row>
      <xdr:rowOff>2586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326044" y="857250"/>
          <a:ext cx="1579081" cy="326436"/>
        </a:xfrm>
        <a:prstGeom prst="rect">
          <a:avLst/>
        </a:prstGeom>
        <a:solidFill>
          <a:srgbClr val="FFC000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記入不要</a:t>
          </a:r>
        </a:p>
      </xdr:txBody>
    </xdr:sp>
    <xdr:clientData/>
  </xdr:twoCellAnchor>
  <xdr:twoCellAnchor>
    <xdr:from>
      <xdr:col>19</xdr:col>
      <xdr:colOff>24136</xdr:colOff>
      <xdr:row>2</xdr:row>
      <xdr:rowOff>0</xdr:rowOff>
    </xdr:from>
    <xdr:to>
      <xdr:col>27</xdr:col>
      <xdr:colOff>0</xdr:colOff>
      <xdr:row>3</xdr:row>
      <xdr:rowOff>2586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4300861" y="857250"/>
          <a:ext cx="1804664" cy="326436"/>
        </a:xfrm>
        <a:prstGeom prst="rect">
          <a:avLst/>
        </a:prstGeom>
        <a:solidFill>
          <a:srgbClr val="FFC000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記入不要</a:t>
          </a:r>
        </a:p>
      </xdr:txBody>
    </xdr:sp>
    <xdr:clientData/>
  </xdr:twoCellAnchor>
  <xdr:twoCellAnchor>
    <xdr:from>
      <xdr:col>2</xdr:col>
      <xdr:colOff>0</xdr:colOff>
      <xdr:row>0</xdr:row>
      <xdr:rowOff>20515</xdr:rowOff>
    </xdr:from>
    <xdr:to>
      <xdr:col>8</xdr:col>
      <xdr:colOff>207481</xdr:colOff>
      <xdr:row>1</xdr:row>
      <xdr:rowOff>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90525" y="20515"/>
          <a:ext cx="1579081" cy="322385"/>
        </a:xfrm>
        <a:prstGeom prst="rect">
          <a:avLst/>
        </a:prstGeom>
        <a:solidFill>
          <a:srgbClr val="FFC000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記入見本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0</xdr:rowOff>
        </xdr:from>
        <xdr:to>
          <xdr:col>13</xdr:col>
          <xdr:colOff>0</xdr:colOff>
          <xdr:row>24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23</xdr:row>
          <xdr:rowOff>0</xdr:rowOff>
        </xdr:from>
        <xdr:to>
          <xdr:col>17</xdr:col>
          <xdr:colOff>0</xdr:colOff>
          <xdr:row>24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</xdr:row>
          <xdr:rowOff>0</xdr:rowOff>
        </xdr:from>
        <xdr:to>
          <xdr:col>21</xdr:col>
          <xdr:colOff>0</xdr:colOff>
          <xdr:row>24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23</xdr:row>
          <xdr:rowOff>0</xdr:rowOff>
        </xdr:from>
        <xdr:to>
          <xdr:col>25</xdr:col>
          <xdr:colOff>0</xdr:colOff>
          <xdr:row>24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23</xdr:row>
          <xdr:rowOff>0</xdr:rowOff>
        </xdr:from>
        <xdr:to>
          <xdr:col>29</xdr:col>
          <xdr:colOff>0</xdr:colOff>
          <xdr:row>24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0</xdr:rowOff>
        </xdr:from>
        <xdr:to>
          <xdr:col>13</xdr:col>
          <xdr:colOff>0</xdr:colOff>
          <xdr:row>25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24</xdr:row>
          <xdr:rowOff>0</xdr:rowOff>
        </xdr:from>
        <xdr:to>
          <xdr:col>17</xdr:col>
          <xdr:colOff>0</xdr:colOff>
          <xdr:row>25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0</xdr:rowOff>
        </xdr:from>
        <xdr:to>
          <xdr:col>21</xdr:col>
          <xdr:colOff>0</xdr:colOff>
          <xdr:row>25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24</xdr:row>
          <xdr:rowOff>0</xdr:rowOff>
        </xdr:from>
        <xdr:to>
          <xdr:col>25</xdr:col>
          <xdr:colOff>0</xdr:colOff>
          <xdr:row>25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24</xdr:row>
          <xdr:rowOff>0</xdr:rowOff>
        </xdr:from>
        <xdr:to>
          <xdr:col>29</xdr:col>
          <xdr:colOff>0</xdr:colOff>
          <xdr:row>25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0</xdr:rowOff>
        </xdr:from>
        <xdr:to>
          <xdr:col>13</xdr:col>
          <xdr:colOff>0</xdr:colOff>
          <xdr:row>26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25</xdr:row>
          <xdr:rowOff>0</xdr:rowOff>
        </xdr:from>
        <xdr:to>
          <xdr:col>17</xdr:col>
          <xdr:colOff>0</xdr:colOff>
          <xdr:row>26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25</xdr:row>
          <xdr:rowOff>0</xdr:rowOff>
        </xdr:from>
        <xdr:to>
          <xdr:col>21</xdr:col>
          <xdr:colOff>0</xdr:colOff>
          <xdr:row>26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25</xdr:row>
          <xdr:rowOff>0</xdr:rowOff>
        </xdr:from>
        <xdr:to>
          <xdr:col>25</xdr:col>
          <xdr:colOff>0</xdr:colOff>
          <xdr:row>26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25</xdr:row>
          <xdr:rowOff>0</xdr:rowOff>
        </xdr:from>
        <xdr:to>
          <xdr:col>29</xdr:col>
          <xdr:colOff>0</xdr:colOff>
          <xdr:row>26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30</xdr:row>
          <xdr:rowOff>0</xdr:rowOff>
        </xdr:from>
        <xdr:to>
          <xdr:col>6</xdr:col>
          <xdr:colOff>0</xdr:colOff>
          <xdr:row>31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15</xdr:row>
          <xdr:rowOff>0</xdr:rowOff>
        </xdr:from>
        <xdr:to>
          <xdr:col>6</xdr:col>
          <xdr:colOff>0</xdr:colOff>
          <xdr:row>17</xdr:row>
          <xdr:rowOff>19050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17</xdr:row>
          <xdr:rowOff>0</xdr:rowOff>
        </xdr:from>
        <xdr:to>
          <xdr:col>6</xdr:col>
          <xdr:colOff>0</xdr:colOff>
          <xdr:row>19</xdr:row>
          <xdr:rowOff>19050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9</xdr:row>
          <xdr:rowOff>0</xdr:rowOff>
        </xdr:from>
        <xdr:to>
          <xdr:col>6</xdr:col>
          <xdr:colOff>0</xdr:colOff>
          <xdr:row>11</xdr:row>
          <xdr:rowOff>19050</xdr:rowOff>
        </xdr:to>
        <xdr:sp macro="" textlink="">
          <xdr:nvSpPr>
            <xdr:cNvPr id="7194" name="Option Button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7195" name="Option Button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9</xdr:row>
          <xdr:rowOff>0</xdr:rowOff>
        </xdr:from>
        <xdr:to>
          <xdr:col>14</xdr:col>
          <xdr:colOff>0</xdr:colOff>
          <xdr:row>11</xdr:row>
          <xdr:rowOff>19050</xdr:rowOff>
        </xdr:to>
        <xdr:sp macro="" textlink="">
          <xdr:nvSpPr>
            <xdr:cNvPr id="7196" name="Option Button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11</xdr:row>
          <xdr:rowOff>0</xdr:rowOff>
        </xdr:from>
        <xdr:to>
          <xdr:col>14</xdr:col>
          <xdr:colOff>0</xdr:colOff>
          <xdr:row>13</xdr:row>
          <xdr:rowOff>19050</xdr:rowOff>
        </xdr:to>
        <xdr:sp macro="" textlink="">
          <xdr:nvSpPr>
            <xdr:cNvPr id="7197" name="Option Button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13</xdr:row>
          <xdr:rowOff>0</xdr:rowOff>
        </xdr:from>
        <xdr:to>
          <xdr:col>14</xdr:col>
          <xdr:colOff>0</xdr:colOff>
          <xdr:row>15</xdr:row>
          <xdr:rowOff>19050</xdr:rowOff>
        </xdr:to>
        <xdr:sp macro="" textlink="">
          <xdr:nvSpPr>
            <xdr:cNvPr id="7198" name="Option Button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15</xdr:row>
          <xdr:rowOff>0</xdr:rowOff>
        </xdr:from>
        <xdr:to>
          <xdr:col>14</xdr:col>
          <xdr:colOff>0</xdr:colOff>
          <xdr:row>17</xdr:row>
          <xdr:rowOff>19050</xdr:rowOff>
        </xdr:to>
        <xdr:sp macro="" textlink="">
          <xdr:nvSpPr>
            <xdr:cNvPr id="7199" name="Option Button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7200" name="Option Button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7201" name="Option Button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11</xdr:row>
          <xdr:rowOff>0</xdr:rowOff>
        </xdr:from>
        <xdr:to>
          <xdr:col>6</xdr:col>
          <xdr:colOff>0</xdr:colOff>
          <xdr:row>13</xdr:row>
          <xdr:rowOff>19050</xdr:rowOff>
        </xdr:to>
        <xdr:sp macro="" textlink="">
          <xdr:nvSpPr>
            <xdr:cNvPr id="7202" name="Option Button 45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76200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7203" name="Group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7</xdr:row>
          <xdr:rowOff>476250</xdr:rowOff>
        </xdr:from>
        <xdr:to>
          <xdr:col>6</xdr:col>
          <xdr:colOff>95250</xdr:colOff>
          <xdr:row>15</xdr:row>
          <xdr:rowOff>57150</xdr:rowOff>
        </xdr:to>
        <xdr:sp macro="" textlink="">
          <xdr:nvSpPr>
            <xdr:cNvPr id="7204" name="Group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</xdr:row>
          <xdr:rowOff>19050</xdr:rowOff>
        </xdr:from>
        <xdr:to>
          <xdr:col>14</xdr:col>
          <xdr:colOff>76200</xdr:colOff>
          <xdr:row>17</xdr:row>
          <xdr:rowOff>66675</xdr:rowOff>
        </xdr:to>
        <xdr:sp macro="" textlink="">
          <xdr:nvSpPr>
            <xdr:cNvPr id="7205" name="Group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2540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25400">
          <a:solidFill>
            <a:srgbClr val="FF0000"/>
          </a:solidFill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vertOverflow="clip" horzOverflow="clip" wrap="square" rtlCol="0" anchor="t">
        <a:spAutoFit/>
      </a:bodyPr>
      <a:lstStyle>
        <a:defPPr>
          <a:defRPr kumimoji="1" sz="1100"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26" Type="http://schemas.openxmlformats.org/officeDocument/2006/relationships/ctrlProp" Target="../ctrlProps/ctrlProp60.xml"/><Relationship Id="rId39" Type="http://schemas.openxmlformats.org/officeDocument/2006/relationships/ctrlProp" Target="../ctrlProps/ctrlProp73.xml"/><Relationship Id="rId21" Type="http://schemas.openxmlformats.org/officeDocument/2006/relationships/ctrlProp" Target="../ctrlProps/ctrlProp55.xml"/><Relationship Id="rId34" Type="http://schemas.openxmlformats.org/officeDocument/2006/relationships/ctrlProp" Target="../ctrlProps/ctrlProp68.x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5" Type="http://schemas.openxmlformats.org/officeDocument/2006/relationships/ctrlProp" Target="../ctrlProps/ctrlProp59.xml"/><Relationship Id="rId33" Type="http://schemas.openxmlformats.org/officeDocument/2006/relationships/ctrlProp" Target="../ctrlProps/ctrlProp67.xml"/><Relationship Id="rId38" Type="http://schemas.openxmlformats.org/officeDocument/2006/relationships/ctrlProp" Target="../ctrlProps/ctrlProp7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0.xml"/><Relationship Id="rId20" Type="http://schemas.openxmlformats.org/officeDocument/2006/relationships/ctrlProp" Target="../ctrlProps/ctrlProp54.xml"/><Relationship Id="rId29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24" Type="http://schemas.openxmlformats.org/officeDocument/2006/relationships/ctrlProp" Target="../ctrlProps/ctrlProp58.xml"/><Relationship Id="rId32" Type="http://schemas.openxmlformats.org/officeDocument/2006/relationships/ctrlProp" Target="../ctrlProps/ctrlProp66.xml"/><Relationship Id="rId37" Type="http://schemas.openxmlformats.org/officeDocument/2006/relationships/ctrlProp" Target="../ctrlProps/ctrlProp71.xml"/><Relationship Id="rId40" Type="http://schemas.openxmlformats.org/officeDocument/2006/relationships/ctrlProp" Target="../ctrlProps/ctrlProp74.xml"/><Relationship Id="rId5" Type="http://schemas.openxmlformats.org/officeDocument/2006/relationships/ctrlProp" Target="../ctrlProps/ctrlProp39.xml"/><Relationship Id="rId15" Type="http://schemas.openxmlformats.org/officeDocument/2006/relationships/ctrlProp" Target="../ctrlProps/ctrlProp49.xml"/><Relationship Id="rId23" Type="http://schemas.openxmlformats.org/officeDocument/2006/relationships/ctrlProp" Target="../ctrlProps/ctrlProp57.xml"/><Relationship Id="rId28" Type="http://schemas.openxmlformats.org/officeDocument/2006/relationships/ctrlProp" Target="../ctrlProps/ctrlProp62.xml"/><Relationship Id="rId36" Type="http://schemas.openxmlformats.org/officeDocument/2006/relationships/ctrlProp" Target="../ctrlProps/ctrlProp70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31" Type="http://schemas.openxmlformats.org/officeDocument/2006/relationships/ctrlProp" Target="../ctrlProps/ctrlProp65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Relationship Id="rId22" Type="http://schemas.openxmlformats.org/officeDocument/2006/relationships/ctrlProp" Target="../ctrlProps/ctrlProp56.xml"/><Relationship Id="rId27" Type="http://schemas.openxmlformats.org/officeDocument/2006/relationships/ctrlProp" Target="../ctrlProps/ctrlProp61.xml"/><Relationship Id="rId30" Type="http://schemas.openxmlformats.org/officeDocument/2006/relationships/ctrlProp" Target="../ctrlProps/ctrlProp64.xml"/><Relationship Id="rId35" Type="http://schemas.openxmlformats.org/officeDocument/2006/relationships/ctrlProp" Target="../ctrlProps/ctrlProp69.xml"/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08CF-A0FC-451F-AF45-EC21C6020FE4}">
  <dimension ref="A1:BQ108"/>
  <sheetViews>
    <sheetView tabSelected="1" workbookViewId="0"/>
  </sheetViews>
  <sheetFormatPr defaultRowHeight="12" x14ac:dyDescent="0.15"/>
  <cols>
    <col min="1" max="1" width="3.5" style="2" customWidth="1"/>
    <col min="2" max="2" width="1.625" style="2" customWidth="1"/>
    <col min="3" max="31" width="3" style="2" customWidth="1"/>
    <col min="32" max="32" width="1.625" style="2" customWidth="1"/>
    <col min="33" max="33" width="3.5" style="2" customWidth="1"/>
    <col min="34" max="34" width="3" style="2" customWidth="1"/>
    <col min="35" max="35" width="6.25" style="2" bestFit="1" customWidth="1"/>
    <col min="36" max="37" width="5" style="2" bestFit="1" customWidth="1"/>
    <col min="38" max="38" width="5" style="2" customWidth="1"/>
    <col min="39" max="40" width="9.625" style="2" customWidth="1"/>
    <col min="41" max="46" width="9" style="2"/>
    <col min="47" max="47" width="9" style="2" customWidth="1"/>
    <col min="48" max="49" width="9" style="2"/>
    <col min="50" max="50" width="8" style="63" hidden="1" customWidth="1"/>
    <col min="51" max="51" width="8.875" style="63" hidden="1" customWidth="1"/>
    <col min="52" max="52" width="8" style="63" hidden="1" customWidth="1"/>
    <col min="53" max="69" width="6.125" style="63" hidden="1" customWidth="1"/>
    <col min="70" max="100" width="0" style="63" hidden="1" customWidth="1"/>
    <col min="101" max="16384" width="9" style="63"/>
  </cols>
  <sheetData>
    <row r="1" spans="1:46" s="2" customFormat="1" ht="27" customHeight="1" x14ac:dyDescent="0.15">
      <c r="A1" s="1"/>
      <c r="AG1" s="3"/>
    </row>
    <row r="2" spans="1:46" s="2" customFormat="1" ht="40.5" customHeight="1" x14ac:dyDescent="0.15">
      <c r="C2" s="201" t="s">
        <v>120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I2" s="202" t="s">
        <v>98</v>
      </c>
      <c r="AJ2" s="202"/>
      <c r="AK2" s="202"/>
      <c r="AL2" s="202"/>
      <c r="AM2" s="202"/>
      <c r="AN2" s="202"/>
      <c r="AO2" s="202"/>
    </row>
    <row r="3" spans="1:46" s="2" customFormat="1" ht="25.5" customHeight="1" x14ac:dyDescent="0.15">
      <c r="C3" s="104" t="s">
        <v>43</v>
      </c>
      <c r="D3" s="105"/>
      <c r="E3" s="105"/>
      <c r="F3" s="106"/>
      <c r="G3" s="48" t="s">
        <v>49</v>
      </c>
      <c r="H3" s="48" t="s">
        <v>50</v>
      </c>
      <c r="I3" s="48" t="s">
        <v>118</v>
      </c>
      <c r="J3" s="48"/>
      <c r="K3" s="48"/>
      <c r="L3" s="48"/>
      <c r="M3" s="48"/>
      <c r="P3" s="104" t="s">
        <v>53</v>
      </c>
      <c r="Q3" s="105"/>
      <c r="R3" s="105"/>
      <c r="S3" s="106"/>
      <c r="T3" s="5"/>
      <c r="U3" s="5"/>
      <c r="V3" s="5"/>
      <c r="W3" s="5"/>
      <c r="X3" s="5"/>
      <c r="Y3" s="5"/>
      <c r="Z3" s="5"/>
      <c r="AA3" s="5"/>
      <c r="AB3" s="6"/>
      <c r="AC3" s="6"/>
      <c r="AD3" s="203"/>
      <c r="AE3" s="204"/>
      <c r="AI3" s="202"/>
      <c r="AJ3" s="202"/>
      <c r="AK3" s="202"/>
      <c r="AL3" s="202"/>
      <c r="AM3" s="202"/>
      <c r="AN3" s="202"/>
      <c r="AO3" s="202"/>
    </row>
    <row r="4" spans="1:46" s="2" customFormat="1" ht="15" customHeight="1" x14ac:dyDescent="0.15"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S4" s="9"/>
      <c r="T4" s="9"/>
      <c r="U4" s="9"/>
      <c r="V4" s="9"/>
      <c r="W4" s="9"/>
      <c r="X4" s="10"/>
      <c r="Y4" s="10"/>
      <c r="Z4" s="10"/>
      <c r="AA4" s="10"/>
      <c r="AB4" s="10"/>
      <c r="AC4" s="10"/>
      <c r="AD4" s="10"/>
      <c r="AE4" s="11" t="s">
        <v>57</v>
      </c>
      <c r="AI4" s="202"/>
      <c r="AJ4" s="202"/>
      <c r="AK4" s="202"/>
      <c r="AL4" s="202"/>
      <c r="AM4" s="202"/>
      <c r="AN4" s="202"/>
      <c r="AO4" s="202"/>
    </row>
    <row r="5" spans="1:46" s="2" customFormat="1" ht="3" customHeight="1" x14ac:dyDescent="0.15"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I5" s="202"/>
      <c r="AJ5" s="202"/>
      <c r="AK5" s="202"/>
      <c r="AL5" s="202"/>
      <c r="AM5" s="202"/>
      <c r="AN5" s="202"/>
      <c r="AO5" s="202"/>
    </row>
    <row r="6" spans="1:46" s="2" customFormat="1" ht="6" customHeight="1" x14ac:dyDescent="0.15">
      <c r="C6" s="16"/>
      <c r="D6" s="16"/>
      <c r="E6" s="16"/>
      <c r="F6" s="16"/>
      <c r="G6" s="17"/>
      <c r="H6" s="17"/>
      <c r="I6" s="17"/>
      <c r="J6" s="17"/>
      <c r="K6" s="17"/>
      <c r="L6" s="17"/>
      <c r="M6" s="17"/>
      <c r="N6" s="18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I6" s="202"/>
      <c r="AJ6" s="202"/>
      <c r="AK6" s="202"/>
      <c r="AL6" s="202"/>
      <c r="AM6" s="202"/>
      <c r="AN6" s="202"/>
      <c r="AO6" s="202"/>
    </row>
    <row r="7" spans="1:46" s="2" customFormat="1" ht="38.25" customHeight="1" x14ac:dyDescent="0.15">
      <c r="C7" s="205" t="s">
        <v>0</v>
      </c>
      <c r="D7" s="141"/>
      <c r="E7" s="206"/>
      <c r="F7" s="198" t="s">
        <v>100</v>
      </c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200"/>
      <c r="R7" s="146" t="s">
        <v>2</v>
      </c>
      <c r="S7" s="146"/>
      <c r="T7" s="146"/>
      <c r="U7" s="207" t="s">
        <v>101</v>
      </c>
      <c r="V7" s="207"/>
      <c r="W7" s="207"/>
      <c r="AI7" s="202"/>
      <c r="AJ7" s="202"/>
      <c r="AK7" s="202"/>
      <c r="AL7" s="202"/>
      <c r="AM7" s="202"/>
      <c r="AN7" s="202"/>
      <c r="AO7" s="202"/>
    </row>
    <row r="8" spans="1:46" s="2" customFormat="1" ht="38.25" customHeight="1" x14ac:dyDescent="0.15">
      <c r="C8" s="208" t="s">
        <v>1</v>
      </c>
      <c r="D8" s="165"/>
      <c r="E8" s="166"/>
      <c r="F8" s="198" t="s">
        <v>102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200"/>
      <c r="R8" s="102" t="s">
        <v>3</v>
      </c>
      <c r="S8" s="102"/>
      <c r="T8" s="102"/>
      <c r="U8" s="107" t="s">
        <v>51</v>
      </c>
      <c r="V8" s="108"/>
      <c r="W8" s="109">
        <v>21</v>
      </c>
      <c r="X8" s="109"/>
      <c r="Y8" s="79" t="s">
        <v>34</v>
      </c>
      <c r="Z8" s="109">
        <v>4</v>
      </c>
      <c r="AA8" s="109"/>
      <c r="AB8" s="79" t="s">
        <v>35</v>
      </c>
      <c r="AC8" s="109">
        <v>2</v>
      </c>
      <c r="AD8" s="109"/>
      <c r="AE8" s="47" t="s">
        <v>36</v>
      </c>
      <c r="AI8" s="202"/>
      <c r="AJ8" s="202"/>
      <c r="AK8" s="202"/>
      <c r="AL8" s="202"/>
      <c r="AM8" s="202"/>
      <c r="AN8" s="202"/>
      <c r="AO8" s="202"/>
    </row>
    <row r="9" spans="1:46" s="2" customFormat="1" ht="6" customHeight="1" x14ac:dyDescent="0.15"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7"/>
      <c r="S9" s="7"/>
      <c r="T9" s="8"/>
      <c r="U9" s="8"/>
      <c r="V9" s="8"/>
      <c r="W9" s="8"/>
      <c r="X9" s="8"/>
      <c r="Y9" s="8"/>
      <c r="Z9" s="8"/>
      <c r="AA9" s="8"/>
      <c r="AB9" s="7"/>
      <c r="AC9" s="7"/>
      <c r="AD9" s="8"/>
      <c r="AI9" s="202"/>
      <c r="AJ9" s="202"/>
      <c r="AK9" s="202"/>
      <c r="AL9" s="202"/>
      <c r="AM9" s="202"/>
      <c r="AN9" s="202"/>
      <c r="AO9" s="202"/>
    </row>
    <row r="10" spans="1:46" s="2" customFormat="1" ht="12" customHeight="1" x14ac:dyDescent="0.15">
      <c r="C10" s="191" t="s">
        <v>45</v>
      </c>
      <c r="D10" s="191"/>
      <c r="E10" s="144" t="b">
        <v>1</v>
      </c>
      <c r="F10" s="145"/>
      <c r="G10" s="158" t="s">
        <v>44</v>
      </c>
      <c r="H10" s="158"/>
      <c r="I10" s="158"/>
      <c r="J10" s="159"/>
      <c r="K10" s="192" t="s">
        <v>15</v>
      </c>
      <c r="L10" s="193"/>
      <c r="M10" s="126"/>
      <c r="N10" s="127"/>
      <c r="O10" s="158" t="s">
        <v>16</v>
      </c>
      <c r="P10" s="158"/>
      <c r="Q10" s="159"/>
      <c r="S10" s="179" t="s">
        <v>108</v>
      </c>
      <c r="T10" s="180"/>
      <c r="U10" s="180"/>
      <c r="V10" s="180"/>
      <c r="W10" s="180"/>
      <c r="X10" s="180"/>
      <c r="Y10" s="181"/>
      <c r="Z10" s="102" t="s">
        <v>39</v>
      </c>
      <c r="AA10" s="102"/>
      <c r="AB10" s="102" t="s">
        <v>40</v>
      </c>
      <c r="AC10" s="102"/>
      <c r="AD10" s="102" t="s">
        <v>41</v>
      </c>
      <c r="AE10" s="102"/>
      <c r="AI10" s="20"/>
      <c r="AJ10" s="20" t="s">
        <v>44</v>
      </c>
      <c r="AK10" s="20" t="s">
        <v>121</v>
      </c>
      <c r="AL10" s="20" t="s">
        <v>64</v>
      </c>
      <c r="AO10" s="21"/>
      <c r="AP10" s="21"/>
      <c r="AQ10" s="21"/>
      <c r="AR10" s="21"/>
      <c r="AS10" s="21"/>
      <c r="AT10" s="21"/>
    </row>
    <row r="11" spans="1:46" s="2" customFormat="1" ht="12" customHeight="1" x14ac:dyDescent="0.15">
      <c r="C11" s="191"/>
      <c r="D11" s="191"/>
      <c r="E11" s="144"/>
      <c r="F11" s="145"/>
      <c r="G11" s="158"/>
      <c r="H11" s="158"/>
      <c r="I11" s="158"/>
      <c r="J11" s="159"/>
      <c r="K11" s="194"/>
      <c r="L11" s="195"/>
      <c r="M11" s="126"/>
      <c r="N11" s="127"/>
      <c r="O11" s="158"/>
      <c r="P11" s="158"/>
      <c r="Q11" s="159"/>
      <c r="S11" s="182"/>
      <c r="T11" s="183"/>
      <c r="U11" s="183"/>
      <c r="V11" s="183"/>
      <c r="W11" s="183"/>
      <c r="X11" s="183"/>
      <c r="Y11" s="184"/>
      <c r="Z11" s="102"/>
      <c r="AA11" s="102"/>
      <c r="AB11" s="102"/>
      <c r="AC11" s="102"/>
      <c r="AD11" s="102"/>
      <c r="AE11" s="102"/>
      <c r="AI11" s="22" t="s">
        <v>129</v>
      </c>
      <c r="AJ11" s="23" t="str">
        <f>BM50</f>
        <v>○</v>
      </c>
      <c r="AK11" s="23" t="str">
        <f>BP50</f>
        <v>×</v>
      </c>
      <c r="AL11" s="23" t="str">
        <f>BP50</f>
        <v>×</v>
      </c>
      <c r="AO11" s="81"/>
      <c r="AP11" s="81"/>
      <c r="AQ11" s="186"/>
      <c r="AR11" s="186"/>
      <c r="AS11" s="186"/>
      <c r="AT11" s="186"/>
    </row>
    <row r="12" spans="1:46" s="2" customFormat="1" ht="12" customHeight="1" x14ac:dyDescent="0.15">
      <c r="C12" s="191"/>
      <c r="D12" s="191"/>
      <c r="E12" s="187"/>
      <c r="F12" s="188"/>
      <c r="G12" s="164" t="s">
        <v>119</v>
      </c>
      <c r="H12" s="165"/>
      <c r="I12" s="165"/>
      <c r="J12" s="166"/>
      <c r="K12" s="194"/>
      <c r="L12" s="195"/>
      <c r="M12" s="160"/>
      <c r="N12" s="161"/>
      <c r="O12" s="164" t="s">
        <v>17</v>
      </c>
      <c r="P12" s="165"/>
      <c r="Q12" s="166"/>
      <c r="S12" s="182"/>
      <c r="T12" s="183"/>
      <c r="U12" s="183"/>
      <c r="V12" s="183"/>
      <c r="W12" s="183"/>
      <c r="X12" s="183"/>
      <c r="Y12" s="184"/>
      <c r="Z12" s="150">
        <v>1</v>
      </c>
      <c r="AA12" s="150"/>
      <c r="AB12" s="150">
        <v>0</v>
      </c>
      <c r="AC12" s="150"/>
      <c r="AD12" s="150">
        <v>0</v>
      </c>
      <c r="AE12" s="150"/>
      <c r="AI12" s="24" t="s">
        <v>130</v>
      </c>
      <c r="AJ12" s="25" t="str">
        <f>BN50</f>
        <v>×</v>
      </c>
      <c r="AK12" s="25" t="str">
        <f>BQ50</f>
        <v>×</v>
      </c>
      <c r="AL12" s="25" t="str">
        <f>BQ50</f>
        <v>×</v>
      </c>
      <c r="AO12" s="81"/>
      <c r="AP12" s="81"/>
      <c r="AQ12" s="81"/>
      <c r="AR12" s="81"/>
      <c r="AS12" s="81"/>
      <c r="AT12" s="81"/>
    </row>
    <row r="13" spans="1:46" s="2" customFormat="1" ht="12" customHeight="1" x14ac:dyDescent="0.15">
      <c r="C13" s="191"/>
      <c r="D13" s="191"/>
      <c r="E13" s="189"/>
      <c r="F13" s="190"/>
      <c r="G13" s="167"/>
      <c r="H13" s="168"/>
      <c r="I13" s="168"/>
      <c r="J13" s="169"/>
      <c r="K13" s="194"/>
      <c r="L13" s="195"/>
      <c r="M13" s="162"/>
      <c r="N13" s="163"/>
      <c r="O13" s="167"/>
      <c r="P13" s="168"/>
      <c r="Q13" s="169"/>
      <c r="S13" s="155" t="s">
        <v>42</v>
      </c>
      <c r="T13" s="156"/>
      <c r="U13" s="156"/>
      <c r="V13" s="156"/>
      <c r="W13" s="156"/>
      <c r="X13" s="156"/>
      <c r="Y13" s="157"/>
      <c r="Z13" s="150"/>
      <c r="AA13" s="150"/>
      <c r="AB13" s="150"/>
      <c r="AC13" s="150"/>
      <c r="AD13" s="150"/>
      <c r="AE13" s="150"/>
      <c r="AI13" s="26" t="s">
        <v>128</v>
      </c>
      <c r="AJ13" s="27" t="str">
        <f>BA50</f>
        <v>○</v>
      </c>
      <c r="AK13" s="27" t="str">
        <f>BE50</f>
        <v>○</v>
      </c>
      <c r="AL13" s="27" t="str">
        <f>BI50</f>
        <v>×</v>
      </c>
      <c r="AO13" s="81"/>
      <c r="AP13" s="81"/>
      <c r="AQ13" s="81"/>
      <c r="AR13" s="81"/>
      <c r="AS13" s="81"/>
      <c r="AT13" s="81"/>
    </row>
    <row r="14" spans="1:46" s="2" customFormat="1" ht="12" customHeight="1" x14ac:dyDescent="0.15">
      <c r="C14" s="191"/>
      <c r="D14" s="191"/>
      <c r="E14" s="144" t="b">
        <v>1</v>
      </c>
      <c r="F14" s="145"/>
      <c r="G14" s="158" t="s">
        <v>48</v>
      </c>
      <c r="H14" s="158"/>
      <c r="I14" s="158"/>
      <c r="J14" s="159"/>
      <c r="K14" s="194"/>
      <c r="L14" s="195"/>
      <c r="M14" s="160"/>
      <c r="N14" s="161"/>
      <c r="O14" s="164" t="s">
        <v>18</v>
      </c>
      <c r="P14" s="165"/>
      <c r="Q14" s="166"/>
      <c r="S14" s="170" t="s">
        <v>136</v>
      </c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2"/>
      <c r="AI14" s="28" t="s">
        <v>63</v>
      </c>
      <c r="AJ14" s="29" t="str">
        <f>BO50</f>
        <v>○</v>
      </c>
      <c r="AK14" s="29" t="str">
        <f>BQ50</f>
        <v>×</v>
      </c>
      <c r="AL14" s="29" t="str">
        <f>BQ50</f>
        <v>×</v>
      </c>
      <c r="AO14" s="21"/>
      <c r="AP14" s="21"/>
      <c r="AQ14" s="21"/>
      <c r="AR14" s="21"/>
      <c r="AS14" s="21"/>
      <c r="AT14" s="21"/>
    </row>
    <row r="15" spans="1:46" s="2" customFormat="1" ht="12" customHeight="1" x14ac:dyDescent="0.15">
      <c r="C15" s="191"/>
      <c r="D15" s="191"/>
      <c r="E15" s="144"/>
      <c r="F15" s="145"/>
      <c r="G15" s="158"/>
      <c r="H15" s="158"/>
      <c r="I15" s="158"/>
      <c r="J15" s="159"/>
      <c r="K15" s="194"/>
      <c r="L15" s="195"/>
      <c r="M15" s="162"/>
      <c r="N15" s="163"/>
      <c r="O15" s="167"/>
      <c r="P15" s="168"/>
      <c r="Q15" s="169"/>
      <c r="S15" s="173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5"/>
      <c r="AI15" s="30" t="s">
        <v>17</v>
      </c>
      <c r="AJ15" s="31" t="str">
        <f>BB50</f>
        <v>○</v>
      </c>
      <c r="AK15" s="31" t="str">
        <f>BF50</f>
        <v>○</v>
      </c>
      <c r="AL15" s="31" t="str">
        <f>BJ50</f>
        <v>×</v>
      </c>
      <c r="AO15" s="21"/>
      <c r="AP15" s="21"/>
      <c r="AQ15" s="21"/>
      <c r="AR15" s="21"/>
      <c r="AS15" s="21"/>
      <c r="AT15" s="21"/>
    </row>
    <row r="16" spans="1:46" s="2" customFormat="1" ht="12" customHeight="1" x14ac:dyDescent="0.15">
      <c r="C16" s="149" t="s">
        <v>20</v>
      </c>
      <c r="D16" s="149"/>
      <c r="E16" s="144" t="b">
        <v>0</v>
      </c>
      <c r="F16" s="145"/>
      <c r="G16" s="158" t="s">
        <v>46</v>
      </c>
      <c r="H16" s="158"/>
      <c r="I16" s="158"/>
      <c r="J16" s="159"/>
      <c r="K16" s="194"/>
      <c r="L16" s="195"/>
      <c r="M16" s="126"/>
      <c r="N16" s="127"/>
      <c r="O16" s="158" t="s">
        <v>19</v>
      </c>
      <c r="P16" s="158"/>
      <c r="Q16" s="159"/>
      <c r="S16" s="173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5"/>
      <c r="AI16" s="32" t="s">
        <v>18</v>
      </c>
      <c r="AJ16" s="33" t="str">
        <f>BC50</f>
        <v>○</v>
      </c>
      <c r="AK16" s="33" t="str">
        <f>BG50</f>
        <v>○</v>
      </c>
      <c r="AL16" s="33" t="str">
        <f>BK50</f>
        <v>○</v>
      </c>
      <c r="AM16" s="46"/>
      <c r="AN16" s="46"/>
      <c r="AO16" s="21"/>
      <c r="AP16" s="21"/>
      <c r="AQ16" s="21"/>
      <c r="AR16" s="21"/>
      <c r="AS16" s="21"/>
      <c r="AT16" s="21"/>
    </row>
    <row r="17" spans="3:46" s="2" customFormat="1" ht="12" customHeight="1" x14ac:dyDescent="0.15">
      <c r="C17" s="149"/>
      <c r="D17" s="149"/>
      <c r="E17" s="144"/>
      <c r="F17" s="145"/>
      <c r="G17" s="158"/>
      <c r="H17" s="158"/>
      <c r="I17" s="158"/>
      <c r="J17" s="159"/>
      <c r="K17" s="196"/>
      <c r="L17" s="197"/>
      <c r="M17" s="126"/>
      <c r="N17" s="127"/>
      <c r="O17" s="158"/>
      <c r="P17" s="158"/>
      <c r="Q17" s="159"/>
      <c r="S17" s="173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5"/>
      <c r="AI17" s="35" t="s">
        <v>19</v>
      </c>
      <c r="AJ17" s="36" t="str">
        <f>BD50</f>
        <v>○</v>
      </c>
      <c r="AK17" s="36" t="str">
        <f>BH50</f>
        <v>○</v>
      </c>
      <c r="AL17" s="36" t="str">
        <f>BL50</f>
        <v>○</v>
      </c>
      <c r="AM17" s="46"/>
      <c r="AN17" s="46"/>
      <c r="AO17" s="21"/>
      <c r="AP17" s="21"/>
      <c r="AQ17" s="21"/>
      <c r="AR17" s="21"/>
      <c r="AS17" s="21"/>
      <c r="AT17" s="21"/>
    </row>
    <row r="18" spans="3:46" s="2" customFormat="1" ht="12" customHeight="1" x14ac:dyDescent="0.15">
      <c r="C18" s="149"/>
      <c r="D18" s="149"/>
      <c r="E18" s="144" t="b">
        <v>0</v>
      </c>
      <c r="F18" s="145"/>
      <c r="G18" s="158" t="s">
        <v>47</v>
      </c>
      <c r="H18" s="158"/>
      <c r="I18" s="158"/>
      <c r="J18" s="159"/>
      <c r="K18" s="54"/>
      <c r="L18" s="55"/>
      <c r="M18" s="56"/>
      <c r="N18" s="56"/>
      <c r="O18" s="56"/>
      <c r="P18" s="56"/>
      <c r="Q18" s="56"/>
      <c r="S18" s="173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5"/>
      <c r="AO18" s="21"/>
      <c r="AP18" s="21"/>
      <c r="AQ18" s="21"/>
      <c r="AR18" s="21"/>
      <c r="AS18" s="21"/>
    </row>
    <row r="19" spans="3:46" s="2" customFormat="1" ht="12" customHeight="1" x14ac:dyDescent="0.15">
      <c r="C19" s="149"/>
      <c r="D19" s="149"/>
      <c r="E19" s="144"/>
      <c r="F19" s="145"/>
      <c r="G19" s="158"/>
      <c r="H19" s="158"/>
      <c r="I19" s="158"/>
      <c r="J19" s="159"/>
      <c r="K19" s="57"/>
      <c r="L19" s="58"/>
      <c r="M19" s="34"/>
      <c r="N19" s="34"/>
      <c r="O19" s="34"/>
      <c r="P19" s="34"/>
      <c r="Q19" s="34"/>
      <c r="R19" s="34"/>
      <c r="S19" s="176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8"/>
      <c r="AI19" s="4" t="s">
        <v>99</v>
      </c>
      <c r="AM19" s="21"/>
      <c r="AN19" s="21"/>
      <c r="AO19" s="21"/>
      <c r="AP19" s="21"/>
      <c r="AQ19" s="21"/>
      <c r="AR19" s="21"/>
      <c r="AS19" s="21"/>
    </row>
    <row r="20" spans="3:46" s="2" customFormat="1" ht="6" customHeight="1" x14ac:dyDescent="0.15">
      <c r="C20" s="37"/>
      <c r="D20" s="37"/>
      <c r="E20" s="38"/>
      <c r="F20" s="38"/>
      <c r="G20" s="80"/>
      <c r="H20" s="80"/>
      <c r="I20" s="80"/>
      <c r="J20" s="80"/>
      <c r="K20" s="52"/>
      <c r="L20" s="52"/>
      <c r="M20" s="53"/>
      <c r="N20" s="53"/>
      <c r="O20" s="39"/>
      <c r="P20" s="39"/>
      <c r="Q20" s="39"/>
      <c r="R20" s="39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O20" s="21"/>
      <c r="AP20" s="21"/>
      <c r="AQ20" s="21"/>
      <c r="AR20" s="21"/>
      <c r="AS20" s="21"/>
    </row>
    <row r="21" spans="3:46" s="2" customFormat="1" ht="25.5" customHeight="1" x14ac:dyDescent="0.15">
      <c r="C21" s="151" t="s">
        <v>112</v>
      </c>
      <c r="D21" s="151"/>
      <c r="E21" s="126"/>
      <c r="F21" s="127"/>
      <c r="G21" s="152" t="s">
        <v>109</v>
      </c>
      <c r="H21" s="153"/>
      <c r="I21" s="154"/>
      <c r="J21" s="106" t="s">
        <v>4</v>
      </c>
      <c r="K21" s="102"/>
      <c r="L21" s="102" t="s">
        <v>5</v>
      </c>
      <c r="M21" s="102"/>
      <c r="N21" s="102" t="s">
        <v>6</v>
      </c>
      <c r="O21" s="102"/>
      <c r="P21" s="102" t="s">
        <v>7</v>
      </c>
      <c r="Q21" s="102"/>
      <c r="R21" s="102" t="s">
        <v>8</v>
      </c>
      <c r="S21" s="102"/>
      <c r="T21" s="102" t="s">
        <v>9</v>
      </c>
      <c r="U21" s="102"/>
      <c r="V21" s="147" t="s">
        <v>10</v>
      </c>
      <c r="W21" s="102"/>
      <c r="X21" s="102" t="s">
        <v>11</v>
      </c>
      <c r="Y21" s="102"/>
      <c r="Z21" s="102" t="s">
        <v>12</v>
      </c>
      <c r="AA21" s="102"/>
      <c r="AB21" s="102" t="s">
        <v>13</v>
      </c>
      <c r="AC21" s="102"/>
      <c r="AD21" s="102" t="s">
        <v>14</v>
      </c>
      <c r="AE21" s="102"/>
      <c r="AO21" s="21"/>
      <c r="AP21" s="21"/>
      <c r="AQ21" s="21"/>
      <c r="AR21" s="21"/>
      <c r="AS21" s="21"/>
    </row>
    <row r="22" spans="3:46" s="2" customFormat="1" ht="25.5" customHeight="1" x14ac:dyDescent="0.15">
      <c r="C22" s="151"/>
      <c r="D22" s="151"/>
      <c r="E22" s="126"/>
      <c r="F22" s="127"/>
      <c r="G22" s="152" t="s">
        <v>110</v>
      </c>
      <c r="H22" s="153"/>
      <c r="I22" s="154"/>
      <c r="J22" s="185">
        <v>3</v>
      </c>
      <c r="K22" s="150"/>
      <c r="L22" s="150">
        <v>3</v>
      </c>
      <c r="M22" s="150"/>
      <c r="N22" s="150">
        <v>3</v>
      </c>
      <c r="O22" s="150"/>
      <c r="P22" s="150">
        <v>3</v>
      </c>
      <c r="Q22" s="150"/>
      <c r="R22" s="150">
        <v>3</v>
      </c>
      <c r="S22" s="150"/>
      <c r="T22" s="150">
        <v>3</v>
      </c>
      <c r="U22" s="150"/>
      <c r="V22" s="150">
        <v>3</v>
      </c>
      <c r="W22" s="150"/>
      <c r="X22" s="150">
        <v>3</v>
      </c>
      <c r="Y22" s="150"/>
      <c r="Z22" s="150">
        <v>3</v>
      </c>
      <c r="AA22" s="150"/>
      <c r="AB22" s="102">
        <f>SUM(Z22,J22:Q22)</f>
        <v>15</v>
      </c>
      <c r="AC22" s="102"/>
      <c r="AD22" s="102">
        <f>SUM(J22:AA22)</f>
        <v>27</v>
      </c>
      <c r="AE22" s="102"/>
      <c r="AO22" s="21"/>
      <c r="AP22" s="21"/>
      <c r="AQ22" s="21"/>
      <c r="AR22" s="21"/>
      <c r="AS22" s="21"/>
    </row>
    <row r="23" spans="3:46" s="2" customFormat="1" ht="6" customHeight="1" x14ac:dyDescent="0.15">
      <c r="C23" s="40"/>
      <c r="D23" s="40"/>
      <c r="E23" s="38"/>
      <c r="F23" s="38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O23" s="21"/>
      <c r="AP23" s="21"/>
      <c r="AQ23" s="21"/>
      <c r="AR23" s="21"/>
      <c r="AS23" s="21"/>
    </row>
    <row r="24" spans="3:46" s="2" customFormat="1" ht="25.5" customHeight="1" x14ac:dyDescent="0.15">
      <c r="C24" s="148" t="s">
        <v>111</v>
      </c>
      <c r="D24" s="149"/>
      <c r="E24" s="146" t="s">
        <v>21</v>
      </c>
      <c r="F24" s="146"/>
      <c r="G24" s="146"/>
      <c r="H24" s="126"/>
      <c r="I24" s="127"/>
      <c r="J24" s="134" t="s">
        <v>22</v>
      </c>
      <c r="K24" s="135"/>
      <c r="L24" s="126"/>
      <c r="M24" s="127"/>
      <c r="N24" s="134" t="s">
        <v>23</v>
      </c>
      <c r="O24" s="135"/>
      <c r="P24" s="126"/>
      <c r="Q24" s="127"/>
      <c r="R24" s="134" t="s">
        <v>24</v>
      </c>
      <c r="S24" s="135"/>
      <c r="T24" s="126"/>
      <c r="U24" s="127"/>
      <c r="V24" s="134" t="s">
        <v>25</v>
      </c>
      <c r="W24" s="135"/>
      <c r="X24" s="126"/>
      <c r="Y24" s="127"/>
      <c r="Z24" s="134" t="s">
        <v>26</v>
      </c>
      <c r="AA24" s="135"/>
      <c r="AB24" s="126"/>
      <c r="AC24" s="127"/>
      <c r="AD24" s="134" t="s">
        <v>27</v>
      </c>
      <c r="AE24" s="135"/>
    </row>
    <row r="25" spans="3:46" s="2" customFormat="1" ht="25.5" customHeight="1" x14ac:dyDescent="0.15">
      <c r="C25" s="149"/>
      <c r="D25" s="149"/>
      <c r="E25" s="146" t="s">
        <v>28</v>
      </c>
      <c r="F25" s="146"/>
      <c r="G25" s="146"/>
      <c r="H25" s="144"/>
      <c r="I25" s="145"/>
      <c r="J25" s="134" t="s">
        <v>22</v>
      </c>
      <c r="K25" s="135"/>
      <c r="L25" s="144"/>
      <c r="M25" s="145"/>
      <c r="N25" s="134" t="s">
        <v>23</v>
      </c>
      <c r="O25" s="135"/>
      <c r="P25" s="144"/>
      <c r="Q25" s="145"/>
      <c r="R25" s="134" t="s">
        <v>24</v>
      </c>
      <c r="S25" s="135"/>
      <c r="T25" s="144"/>
      <c r="U25" s="145"/>
      <c r="V25" s="134" t="s">
        <v>25</v>
      </c>
      <c r="W25" s="135"/>
      <c r="X25" s="144"/>
      <c r="Y25" s="145"/>
      <c r="Z25" s="134" t="s">
        <v>26</v>
      </c>
      <c r="AA25" s="135"/>
      <c r="AB25" s="144"/>
      <c r="AC25" s="145"/>
      <c r="AD25" s="134" t="s">
        <v>27</v>
      </c>
      <c r="AE25" s="135"/>
    </row>
    <row r="26" spans="3:46" s="2" customFormat="1" ht="25.5" customHeight="1" x14ac:dyDescent="0.15">
      <c r="C26" s="149"/>
      <c r="D26" s="149"/>
      <c r="E26" s="146" t="s">
        <v>29</v>
      </c>
      <c r="F26" s="146"/>
      <c r="G26" s="146"/>
      <c r="H26" s="126"/>
      <c r="I26" s="127"/>
      <c r="J26" s="134" t="s">
        <v>22</v>
      </c>
      <c r="K26" s="135"/>
      <c r="L26" s="126"/>
      <c r="M26" s="127"/>
      <c r="N26" s="134" t="s">
        <v>23</v>
      </c>
      <c r="O26" s="135"/>
      <c r="P26" s="126"/>
      <c r="Q26" s="127"/>
      <c r="R26" s="134" t="s">
        <v>24</v>
      </c>
      <c r="S26" s="135"/>
      <c r="T26" s="126"/>
      <c r="U26" s="127"/>
      <c r="V26" s="134" t="s">
        <v>25</v>
      </c>
      <c r="W26" s="135"/>
      <c r="X26" s="126"/>
      <c r="Y26" s="127"/>
      <c r="Z26" s="134" t="s">
        <v>26</v>
      </c>
      <c r="AA26" s="135"/>
      <c r="AB26" s="126"/>
      <c r="AC26" s="127"/>
      <c r="AD26" s="134" t="s">
        <v>27</v>
      </c>
      <c r="AE26" s="135"/>
    </row>
    <row r="27" spans="3:46" s="2" customFormat="1" ht="25.5" customHeight="1" x14ac:dyDescent="0.15">
      <c r="C27" s="149"/>
      <c r="D27" s="149"/>
      <c r="E27" s="126"/>
      <c r="F27" s="127"/>
      <c r="G27" s="136" t="s">
        <v>30</v>
      </c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8"/>
    </row>
    <row r="28" spans="3:46" s="2" customFormat="1" ht="25.5" customHeight="1" x14ac:dyDescent="0.15">
      <c r="C28" s="149"/>
      <c r="D28" s="149"/>
      <c r="E28" s="126"/>
      <c r="F28" s="127"/>
      <c r="G28" s="139" t="s">
        <v>65</v>
      </c>
      <c r="H28" s="140"/>
      <c r="I28" s="140"/>
      <c r="J28" s="140"/>
      <c r="K28" s="140"/>
      <c r="L28" s="140"/>
      <c r="M28" s="140"/>
      <c r="N28" s="140"/>
      <c r="O28" s="141" t="s">
        <v>89</v>
      </c>
      <c r="P28" s="141"/>
      <c r="Q28" s="141"/>
      <c r="R28" s="142" t="s">
        <v>103</v>
      </c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3"/>
    </row>
    <row r="29" spans="3:46" s="2" customFormat="1" ht="25.5" customHeight="1" x14ac:dyDescent="0.15">
      <c r="C29" s="149"/>
      <c r="D29" s="149"/>
      <c r="E29" s="126"/>
      <c r="F29" s="127"/>
      <c r="G29" s="136" t="s">
        <v>31</v>
      </c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8"/>
    </row>
    <row r="30" spans="3:46" s="2" customFormat="1" ht="25.5" customHeight="1" x14ac:dyDescent="0.15">
      <c r="C30" s="149"/>
      <c r="D30" s="149"/>
      <c r="E30" s="126"/>
      <c r="F30" s="127"/>
      <c r="G30" s="136" t="s">
        <v>134</v>
      </c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8"/>
    </row>
    <row r="31" spans="3:46" s="2" customFormat="1" ht="25.5" customHeight="1" x14ac:dyDescent="0.15">
      <c r="C31" s="149"/>
      <c r="D31" s="149"/>
      <c r="E31" s="126"/>
      <c r="F31" s="127"/>
      <c r="G31" s="128" t="s">
        <v>114</v>
      </c>
      <c r="H31" s="129"/>
      <c r="I31" s="129"/>
      <c r="J31" s="129"/>
      <c r="K31" s="129"/>
      <c r="L31" s="129"/>
      <c r="M31" s="129"/>
      <c r="N31" s="129"/>
      <c r="O31" s="129"/>
      <c r="P31" s="129"/>
      <c r="Q31" s="50" t="s">
        <v>1</v>
      </c>
      <c r="R31" s="130" t="s">
        <v>106</v>
      </c>
      <c r="S31" s="130"/>
      <c r="T31" s="130"/>
      <c r="U31" s="130"/>
      <c r="V31" s="50" t="s">
        <v>113</v>
      </c>
      <c r="W31" s="130" t="s">
        <v>116</v>
      </c>
      <c r="X31" s="130"/>
      <c r="Y31" s="50" t="s">
        <v>115</v>
      </c>
      <c r="Z31" s="131" t="s">
        <v>117</v>
      </c>
      <c r="AA31" s="131"/>
      <c r="AB31" s="51" t="str">
        <f>IF($Z$31="卒業","年度","")</f>
        <v>年度</v>
      </c>
      <c r="AC31" s="132" t="s">
        <v>137</v>
      </c>
      <c r="AD31" s="132"/>
      <c r="AE31" s="133"/>
    </row>
    <row r="32" spans="3:46" s="2" customFormat="1" ht="6" customHeight="1" x14ac:dyDescent="0.15"/>
    <row r="33" spans="3:33" s="2" customFormat="1" ht="33.75" customHeight="1" x14ac:dyDescent="0.15">
      <c r="C33" s="110" t="s">
        <v>52</v>
      </c>
      <c r="D33" s="110"/>
      <c r="E33" s="110"/>
      <c r="F33" s="110"/>
      <c r="G33" s="111" t="s">
        <v>138</v>
      </c>
      <c r="H33" s="112"/>
      <c r="I33" s="113"/>
      <c r="J33" s="84" t="s">
        <v>90</v>
      </c>
      <c r="K33" s="121" t="s">
        <v>140</v>
      </c>
      <c r="L33" s="122"/>
      <c r="M33" s="122"/>
      <c r="N33" s="122"/>
      <c r="O33" s="122"/>
      <c r="P33" s="122"/>
      <c r="Q33" s="123"/>
      <c r="R33" s="115" t="s">
        <v>91</v>
      </c>
      <c r="S33" s="116"/>
      <c r="T33" s="116"/>
      <c r="U33" s="117"/>
      <c r="V33" s="124" t="s">
        <v>104</v>
      </c>
      <c r="W33" s="124"/>
      <c r="X33" s="124"/>
      <c r="Y33" s="124"/>
      <c r="Z33" s="124"/>
      <c r="AA33" s="124"/>
      <c r="AB33" s="125"/>
      <c r="AC33" s="115" t="s">
        <v>92</v>
      </c>
      <c r="AD33" s="116"/>
      <c r="AE33" s="120"/>
    </row>
    <row r="34" spans="3:33" s="2" customFormat="1" ht="33.75" customHeight="1" x14ac:dyDescent="0.15">
      <c r="C34" s="110" t="s">
        <v>52</v>
      </c>
      <c r="D34" s="110"/>
      <c r="E34" s="110"/>
      <c r="F34" s="110"/>
      <c r="G34" s="111" t="s">
        <v>139</v>
      </c>
      <c r="H34" s="112"/>
      <c r="I34" s="113"/>
      <c r="J34" s="83" t="s">
        <v>90</v>
      </c>
      <c r="K34" s="114" t="s">
        <v>141</v>
      </c>
      <c r="L34" s="112"/>
      <c r="M34" s="112"/>
      <c r="N34" s="112"/>
      <c r="O34" s="112"/>
      <c r="P34" s="112"/>
      <c r="Q34" s="113"/>
      <c r="R34" s="115" t="s">
        <v>91</v>
      </c>
      <c r="S34" s="116"/>
      <c r="T34" s="116"/>
      <c r="U34" s="117"/>
      <c r="V34" s="118" t="s">
        <v>105</v>
      </c>
      <c r="W34" s="118"/>
      <c r="X34" s="118"/>
      <c r="Y34" s="118"/>
      <c r="Z34" s="118"/>
      <c r="AA34" s="118"/>
      <c r="AB34" s="119"/>
      <c r="AC34" s="115" t="s">
        <v>92</v>
      </c>
      <c r="AD34" s="116"/>
      <c r="AE34" s="120"/>
    </row>
    <row r="35" spans="3:33" s="2" customFormat="1" ht="6" customHeight="1" x14ac:dyDescent="0.15">
      <c r="C35" s="82"/>
      <c r="D35" s="82"/>
      <c r="E35" s="82"/>
      <c r="F35" s="82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3:33" s="2" customFormat="1" ht="15" customHeight="1" x14ac:dyDescent="0.15">
      <c r="C36" s="41" t="s">
        <v>56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3:33" s="2" customFormat="1" ht="29.25" customHeight="1" x14ac:dyDescent="0.15">
      <c r="C37" s="104" t="s">
        <v>32</v>
      </c>
      <c r="D37" s="105"/>
      <c r="E37" s="105"/>
      <c r="F37" s="105"/>
      <c r="G37" s="106"/>
      <c r="H37" s="107" t="s">
        <v>33</v>
      </c>
      <c r="I37" s="108"/>
      <c r="J37" s="109">
        <v>6</v>
      </c>
      <c r="K37" s="109"/>
      <c r="L37" s="79" t="s">
        <v>34</v>
      </c>
      <c r="M37" s="109">
        <v>12</v>
      </c>
      <c r="N37" s="109"/>
      <c r="O37" s="79" t="s">
        <v>35</v>
      </c>
      <c r="P37" s="109">
        <v>15</v>
      </c>
      <c r="Q37" s="109"/>
      <c r="R37" s="79" t="s">
        <v>36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4"/>
    </row>
    <row r="38" spans="3:33" s="2" customFormat="1" ht="29.25" customHeight="1" x14ac:dyDescent="0.15">
      <c r="C38" s="102" t="s">
        <v>37</v>
      </c>
      <c r="D38" s="102"/>
      <c r="E38" s="102"/>
      <c r="F38" s="102"/>
      <c r="G38" s="102"/>
      <c r="H38" s="103" t="s">
        <v>142</v>
      </c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</row>
    <row r="39" spans="3:33" s="2" customFormat="1" ht="29.25" customHeight="1" x14ac:dyDescent="0.15">
      <c r="C39" s="102" t="s">
        <v>54</v>
      </c>
      <c r="D39" s="102"/>
      <c r="E39" s="102"/>
      <c r="F39" s="102"/>
      <c r="G39" s="102"/>
      <c r="H39" s="103" t="s">
        <v>143</v>
      </c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</row>
    <row r="40" spans="3:33" s="2" customFormat="1" ht="29.25" customHeight="1" x14ac:dyDescent="0.15">
      <c r="C40" s="102" t="s">
        <v>55</v>
      </c>
      <c r="D40" s="102"/>
      <c r="E40" s="102"/>
      <c r="F40" s="102"/>
      <c r="G40" s="102"/>
      <c r="H40" s="103" t="s">
        <v>107</v>
      </c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</row>
    <row r="41" spans="3:33" s="2" customFormat="1" ht="29.25" customHeight="1" x14ac:dyDescent="0.15">
      <c r="C41" s="102" t="s">
        <v>38</v>
      </c>
      <c r="D41" s="102"/>
      <c r="E41" s="102"/>
      <c r="F41" s="102"/>
      <c r="G41" s="102"/>
      <c r="H41" s="103" t="s">
        <v>144</v>
      </c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</row>
    <row r="42" spans="3:33" s="2" customForma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3:33" s="2" customFormat="1" ht="27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45"/>
    </row>
    <row r="44" spans="3:33" s="2" customFormat="1" x14ac:dyDescent="0.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3:33" s="2" customFormat="1" x14ac:dyDescent="0.15"/>
    <row r="46" spans="3:33" s="2" customFormat="1" x14ac:dyDescent="0.15"/>
    <row r="47" spans="3:33" s="2" customFormat="1" x14ac:dyDescent="0.15"/>
    <row r="48" spans="3:33" s="2" customFormat="1" x14ac:dyDescent="0.15"/>
    <row r="50" spans="41:69" x14ac:dyDescent="0.15">
      <c r="AX50" s="63" t="s">
        <v>126</v>
      </c>
      <c r="BA50" s="74" t="str">
        <f>IF(AND(BA$53=TRUE,BA$62="○"),"○","×")</f>
        <v>○</v>
      </c>
      <c r="BB50" s="74" t="str">
        <f t="shared" ref="BB50:BQ50" si="0">IF(AND(BB$53=TRUE,BB$62="○"),"○","×")</f>
        <v>○</v>
      </c>
      <c r="BC50" s="74" t="str">
        <f t="shared" si="0"/>
        <v>○</v>
      </c>
      <c r="BD50" s="74" t="str">
        <f t="shared" si="0"/>
        <v>○</v>
      </c>
      <c r="BE50" s="75" t="str">
        <f t="shared" si="0"/>
        <v>○</v>
      </c>
      <c r="BF50" s="75" t="str">
        <f t="shared" si="0"/>
        <v>○</v>
      </c>
      <c r="BG50" s="75" t="str">
        <f t="shared" si="0"/>
        <v>○</v>
      </c>
      <c r="BH50" s="75" t="str">
        <f t="shared" si="0"/>
        <v>○</v>
      </c>
      <c r="BI50" s="74" t="str">
        <f t="shared" si="0"/>
        <v>×</v>
      </c>
      <c r="BJ50" s="74" t="str">
        <f t="shared" si="0"/>
        <v>×</v>
      </c>
      <c r="BK50" s="74" t="str">
        <f t="shared" si="0"/>
        <v>○</v>
      </c>
      <c r="BL50" s="74" t="str">
        <f t="shared" si="0"/>
        <v>○</v>
      </c>
      <c r="BM50" s="75" t="str">
        <f t="shared" si="0"/>
        <v>○</v>
      </c>
      <c r="BN50" s="75" t="str">
        <f t="shared" si="0"/>
        <v>×</v>
      </c>
      <c r="BO50" s="75" t="str">
        <f t="shared" si="0"/>
        <v>○</v>
      </c>
      <c r="BP50" s="76" t="str">
        <f t="shared" si="0"/>
        <v>×</v>
      </c>
      <c r="BQ50" s="76" t="str">
        <f t="shared" si="0"/>
        <v>×</v>
      </c>
    </row>
    <row r="51" spans="41:69" x14ac:dyDescent="0.15">
      <c r="AX51" s="64"/>
      <c r="BA51" s="74" t="s">
        <v>44</v>
      </c>
      <c r="BB51" s="74" t="s">
        <v>44</v>
      </c>
      <c r="BC51" s="74" t="s">
        <v>44</v>
      </c>
      <c r="BD51" s="74" t="s">
        <v>44</v>
      </c>
      <c r="BE51" s="75" t="s">
        <v>121</v>
      </c>
      <c r="BF51" s="75" t="s">
        <v>121</v>
      </c>
      <c r="BG51" s="75" t="s">
        <v>121</v>
      </c>
      <c r="BH51" s="75" t="s">
        <v>121</v>
      </c>
      <c r="BI51" s="74" t="s">
        <v>64</v>
      </c>
      <c r="BJ51" s="74" t="s">
        <v>64</v>
      </c>
      <c r="BK51" s="74" t="s">
        <v>64</v>
      </c>
      <c r="BL51" s="74" t="s">
        <v>64</v>
      </c>
      <c r="BM51" s="75" t="s">
        <v>44</v>
      </c>
      <c r="BN51" s="75" t="s">
        <v>44</v>
      </c>
      <c r="BO51" s="75" t="s">
        <v>44</v>
      </c>
      <c r="BP51" s="76" t="s">
        <v>131</v>
      </c>
      <c r="BQ51" s="76" t="s">
        <v>131</v>
      </c>
    </row>
    <row r="52" spans="41:69" x14ac:dyDescent="0.15">
      <c r="BA52" s="74" t="s">
        <v>16</v>
      </c>
      <c r="BB52" s="74" t="s">
        <v>17</v>
      </c>
      <c r="BC52" s="74" t="s">
        <v>18</v>
      </c>
      <c r="BD52" s="74" t="s">
        <v>19</v>
      </c>
      <c r="BE52" s="75" t="s">
        <v>16</v>
      </c>
      <c r="BF52" s="75" t="s">
        <v>17</v>
      </c>
      <c r="BG52" s="75" t="s">
        <v>18</v>
      </c>
      <c r="BH52" s="75" t="s">
        <v>19</v>
      </c>
      <c r="BI52" s="74" t="s">
        <v>16</v>
      </c>
      <c r="BJ52" s="74" t="s">
        <v>17</v>
      </c>
      <c r="BK52" s="74" t="s">
        <v>18</v>
      </c>
      <c r="BL52" s="74" t="s">
        <v>19</v>
      </c>
      <c r="BM52" s="75" t="s">
        <v>96</v>
      </c>
      <c r="BN52" s="75" t="s">
        <v>97</v>
      </c>
      <c r="BO52" s="75" t="s">
        <v>63</v>
      </c>
      <c r="BP52" s="76" t="s">
        <v>132</v>
      </c>
      <c r="BQ52" s="76" t="s">
        <v>133</v>
      </c>
    </row>
    <row r="53" spans="41:69" x14ac:dyDescent="0.15">
      <c r="AX53" s="65"/>
      <c r="AY53" s="66"/>
      <c r="AZ53" s="66" t="str">
        <f>IF(OR($Z$12="",$AB$12="",$AD$12="",$J$22="",$L$22="",$N$22="",$P$22="",$R$22="",$T$22="",$V$22="",$X$22="",$Z$22=""),"入力待ち","入力完了")</f>
        <v>入力完了</v>
      </c>
      <c r="BA53" s="66" t="b">
        <f>IF($AZ53="入力完了",AND($AZ$58&lt;=BA$58,$AZ$59&lt;=BA$59,$AZ$57=BA$57),FALSE)</f>
        <v>1</v>
      </c>
      <c r="BB53" s="66" t="b">
        <f>IF($AZ53="入力完了",AND($AZ$58&lt;=BB$58,$AZ$59&lt;=BB$59,AND($AZ$55=BB$55,$AZ$56=BB$56)),FALSE)</f>
        <v>1</v>
      </c>
      <c r="BC53" s="66" t="b">
        <f>IF($AZ53="入力完了",AND($AZ$58&lt;=BC$58,$AZ$59&lt;=BC$59,$AZ$56=BC$56),FALSE)</f>
        <v>1</v>
      </c>
      <c r="BD53" s="66" t="b">
        <f>IF($AZ53="入力完了",AND($AZ$58&lt;=BD$58,$AZ$59&lt;=BD$59,$AZ$56=BD$56),FALSE)</f>
        <v>1</v>
      </c>
      <c r="BE53" s="71" t="b">
        <f>IF($AZ53="入力完了",AND($AZ$60&lt;=BE$60,$AZ$56=BE$56),FALSE)</f>
        <v>1</v>
      </c>
      <c r="BF53" s="71" t="b">
        <f>IF($AZ53="入力完了",AND($AZ$60&lt;=BF$60,$AZ$56=BF$56),FALSE)</f>
        <v>1</v>
      </c>
      <c r="BG53" s="71" t="b">
        <f>IF($AZ53="入力完了",AND($AZ$60&lt;=BG$60,$AZ$56=BG$56),FALSE)</f>
        <v>1</v>
      </c>
      <c r="BH53" s="71" t="b">
        <f>IF($AZ53="入力完了",AND($AZ$60&lt;=BH$60,$AZ$56=BH$56),FALSE)</f>
        <v>1</v>
      </c>
      <c r="BI53" s="66" t="b">
        <f>IF($AZ53="入力完了",AND($AZ$58&lt;=BI$58,$AZ$59&lt;=BI$59,$AZ$57=BI$57),FALSE)</f>
        <v>1</v>
      </c>
      <c r="BJ53" s="66" t="b">
        <f>IF($AZ53="入力完了",AND($AZ$58&lt;=BJ$58,$AZ$59&lt;=BJ$59,AND($AZ$55=BJ$55,$AZ$56=BJ$56)),FALSE)</f>
        <v>1</v>
      </c>
      <c r="BK53" s="66" t="b">
        <f>IF($AZ53="入力完了",AND($AZ$58&lt;=BK$58,$AZ$59&lt;=BK$59,$AZ$56=BK$56),FALSE)</f>
        <v>1</v>
      </c>
      <c r="BL53" s="66" t="b">
        <f>IF($AZ53="入力完了",AND($AZ$58&lt;=BL$58,$AZ$59&lt;=BL$59,$AZ$56=BL$56),FALSE)</f>
        <v>1</v>
      </c>
      <c r="BM53" s="71" t="b">
        <f>IF($AZ53="入力完了",AND($AZ$58&lt;=BM$58,$AZ$59&lt;=BM$59,$AZ$57=BM$57),FALSE)</f>
        <v>1</v>
      </c>
      <c r="BN53" s="71" t="b">
        <f>IF($AZ53="入力完了",AND($AZ$58&lt;=BN$58,$AZ$59&lt;=BN$59,$AZ$57=BN$57),FALSE)</f>
        <v>1</v>
      </c>
      <c r="BO53" s="71" t="b">
        <f>IF($AZ53="入力完了",AND($AZ$58&lt;=BO$58,$AZ$59&lt;=BO$59,$AZ$57=BO$57),FALSE)</f>
        <v>1</v>
      </c>
      <c r="BP53" s="77" t="b">
        <f>IF($AZ53="入力完了",AND($AZ$58&lt;=BP$58,$AZ$59&lt;=BP$59,$AZ$57=BP$57),FALSE)</f>
        <v>1</v>
      </c>
      <c r="BQ53" s="77" t="b">
        <f>IF($AZ53="入力完了",AND($AZ$58&lt;=BQ$58,$AZ$59&lt;=BQ$59,$AZ$57=BQ$57),FALSE)</f>
        <v>1</v>
      </c>
    </row>
    <row r="54" spans="41:69" x14ac:dyDescent="0.15">
      <c r="AX54" s="65" t="s">
        <v>122</v>
      </c>
      <c r="AY54" s="66" t="s">
        <v>61</v>
      </c>
      <c r="AZ54" s="69" t="str">
        <f>IF(OR($J$22&lt;=1,$L$22&lt;=1,$N$22&lt;=1,$P$22&lt;=1,$Z$22&lt;=1),"ある","ない")</f>
        <v>ない</v>
      </c>
      <c r="BA54" s="69"/>
      <c r="BB54" s="69"/>
      <c r="BC54" s="69"/>
      <c r="BD54" s="69"/>
      <c r="BE54" s="72"/>
      <c r="BF54" s="72"/>
      <c r="BG54" s="72"/>
      <c r="BH54" s="72"/>
      <c r="BI54" s="69"/>
      <c r="BJ54" s="69"/>
      <c r="BK54" s="69"/>
      <c r="BL54" s="69"/>
      <c r="BM54" s="72"/>
      <c r="BN54" s="72"/>
      <c r="BO54" s="72"/>
      <c r="BP54" s="78"/>
      <c r="BQ54" s="78"/>
    </row>
    <row r="55" spans="41:69" x14ac:dyDescent="0.15">
      <c r="AX55" s="65"/>
      <c r="AY55" s="66" t="s">
        <v>62</v>
      </c>
      <c r="AZ55" s="69" t="str">
        <f>IF(OR($J$22&lt;=2,$L$22&lt;=2,$N$22&lt;=2,$P$22&lt;=2,$Z$22&lt;=2),"ある","ない")</f>
        <v>ない</v>
      </c>
      <c r="BA55" s="69"/>
      <c r="BB55" s="69" t="s">
        <v>127</v>
      </c>
      <c r="BC55" s="69"/>
      <c r="BD55" s="69"/>
      <c r="BE55" s="72"/>
      <c r="BF55" s="72"/>
      <c r="BG55" s="72"/>
      <c r="BH55" s="72"/>
      <c r="BI55" s="69"/>
      <c r="BJ55" s="69" t="s">
        <v>127</v>
      </c>
      <c r="BK55" s="69"/>
      <c r="BL55" s="69"/>
      <c r="BM55" s="72"/>
      <c r="BN55" s="72"/>
      <c r="BO55" s="72"/>
      <c r="BP55" s="78"/>
      <c r="BQ55" s="78"/>
    </row>
    <row r="56" spans="41:69" x14ac:dyDescent="0.15">
      <c r="AX56" s="65"/>
      <c r="AY56" s="66" t="s">
        <v>59</v>
      </c>
      <c r="AZ56" s="69" t="str">
        <f>IF(OR($J$22&lt;=1,$L$22&lt;=1,$N$22&lt;=1,$P$22&lt;=1,$R$22&lt;=1,$T$22&lt;=1,$V$22&lt;=1,$X$22&lt;=1,$Z$22&lt;=1),"ある","ない")</f>
        <v>ない</v>
      </c>
      <c r="BA56" s="69"/>
      <c r="BB56" s="69" t="s">
        <v>127</v>
      </c>
      <c r="BC56" s="69" t="s">
        <v>127</v>
      </c>
      <c r="BD56" s="69" t="s">
        <v>127</v>
      </c>
      <c r="BE56" s="72" t="s">
        <v>127</v>
      </c>
      <c r="BF56" s="72" t="s">
        <v>127</v>
      </c>
      <c r="BG56" s="72" t="s">
        <v>127</v>
      </c>
      <c r="BH56" s="72" t="s">
        <v>127</v>
      </c>
      <c r="BI56" s="69"/>
      <c r="BJ56" s="69" t="s">
        <v>127</v>
      </c>
      <c r="BK56" s="69" t="s">
        <v>127</v>
      </c>
      <c r="BL56" s="69" t="s">
        <v>127</v>
      </c>
      <c r="BM56" s="72"/>
      <c r="BN56" s="72"/>
      <c r="BO56" s="72"/>
      <c r="BP56" s="78"/>
      <c r="BQ56" s="78"/>
    </row>
    <row r="57" spans="41:69" x14ac:dyDescent="0.15">
      <c r="AX57" s="65"/>
      <c r="AY57" s="66" t="s">
        <v>60</v>
      </c>
      <c r="AZ57" s="69" t="str">
        <f>IF(OR($J$22&lt;=2,$L$22&lt;=2,$N$22&lt;=2,$P$22&lt;=2,$R$22&lt;=2,$T$22&lt;=2,$V$22&lt;=2,$X$22&lt;=2,$Z$22&lt;=2),"ある","ない")</f>
        <v>ない</v>
      </c>
      <c r="BA57" s="69" t="s">
        <v>127</v>
      </c>
      <c r="BB57" s="69"/>
      <c r="BC57" s="69"/>
      <c r="BD57" s="69"/>
      <c r="BE57" s="72"/>
      <c r="BF57" s="72"/>
      <c r="BG57" s="72"/>
      <c r="BH57" s="72"/>
      <c r="BI57" s="69" t="s">
        <v>127</v>
      </c>
      <c r="BJ57" s="69"/>
      <c r="BK57" s="69"/>
      <c r="BL57" s="69"/>
      <c r="BM57" s="72" t="s">
        <v>127</v>
      </c>
      <c r="BN57" s="72" t="s">
        <v>127</v>
      </c>
      <c r="BO57" s="72" t="s">
        <v>127</v>
      </c>
      <c r="BP57" s="78" t="s">
        <v>127</v>
      </c>
      <c r="BQ57" s="78" t="s">
        <v>127</v>
      </c>
    </row>
    <row r="58" spans="41:69" x14ac:dyDescent="0.15">
      <c r="AX58" s="65"/>
      <c r="AY58" s="66" t="s">
        <v>39</v>
      </c>
      <c r="AZ58" s="69">
        <f>$Z$12</f>
        <v>1</v>
      </c>
      <c r="BA58" s="69">
        <v>10</v>
      </c>
      <c r="BB58" s="69">
        <v>10</v>
      </c>
      <c r="BC58" s="69">
        <v>10</v>
      </c>
      <c r="BD58" s="69">
        <v>10</v>
      </c>
      <c r="BE58" s="72"/>
      <c r="BF58" s="72"/>
      <c r="BG58" s="72"/>
      <c r="BH58" s="72"/>
      <c r="BI58" s="69">
        <v>10</v>
      </c>
      <c r="BJ58" s="69">
        <v>10</v>
      </c>
      <c r="BK58" s="69">
        <v>10</v>
      </c>
      <c r="BL58" s="69">
        <v>10</v>
      </c>
      <c r="BM58" s="72">
        <v>10</v>
      </c>
      <c r="BN58" s="72">
        <v>10</v>
      </c>
      <c r="BO58" s="72">
        <v>10</v>
      </c>
      <c r="BP58" s="78">
        <v>10</v>
      </c>
      <c r="BQ58" s="78">
        <v>10</v>
      </c>
    </row>
    <row r="59" spans="41:69" x14ac:dyDescent="0.15">
      <c r="AX59" s="65"/>
      <c r="AY59" s="66" t="s">
        <v>124</v>
      </c>
      <c r="AZ59" s="69">
        <f>SUM($AB$12:$AE$13)</f>
        <v>0</v>
      </c>
      <c r="BA59" s="69">
        <v>10</v>
      </c>
      <c r="BB59" s="69">
        <v>10</v>
      </c>
      <c r="BC59" s="69">
        <v>10</v>
      </c>
      <c r="BD59" s="69">
        <v>10</v>
      </c>
      <c r="BE59" s="72"/>
      <c r="BF59" s="72"/>
      <c r="BG59" s="72"/>
      <c r="BH59" s="72"/>
      <c r="BI59" s="69">
        <v>10</v>
      </c>
      <c r="BJ59" s="69">
        <v>10</v>
      </c>
      <c r="BK59" s="69">
        <v>10</v>
      </c>
      <c r="BL59" s="69">
        <v>10</v>
      </c>
      <c r="BM59" s="72">
        <v>10</v>
      </c>
      <c r="BN59" s="72">
        <v>10</v>
      </c>
      <c r="BO59" s="72">
        <v>10</v>
      </c>
      <c r="BP59" s="78">
        <v>10</v>
      </c>
      <c r="BQ59" s="78">
        <v>10</v>
      </c>
    </row>
    <row r="60" spans="41:69" x14ac:dyDescent="0.15">
      <c r="AX60" s="65"/>
      <c r="AY60" s="66" t="s">
        <v>123</v>
      </c>
      <c r="AZ60" s="69">
        <f>SUM($Z$12:$AE$13)</f>
        <v>1</v>
      </c>
      <c r="BA60" s="69"/>
      <c r="BB60" s="69"/>
      <c r="BC60" s="69"/>
      <c r="BD60" s="69"/>
      <c r="BE60" s="72">
        <v>20</v>
      </c>
      <c r="BF60" s="72">
        <v>20</v>
      </c>
      <c r="BG60" s="72">
        <v>20</v>
      </c>
      <c r="BH60" s="72">
        <v>20</v>
      </c>
      <c r="BI60" s="69"/>
      <c r="BJ60" s="69"/>
      <c r="BK60" s="69"/>
      <c r="BL60" s="69"/>
      <c r="BM60" s="72"/>
      <c r="BN60" s="72"/>
      <c r="BO60" s="72"/>
      <c r="BP60" s="78"/>
      <c r="BQ60" s="78"/>
    </row>
    <row r="61" spans="41:69" x14ac:dyDescent="0.15">
      <c r="AX61" s="65"/>
      <c r="AY61" s="65"/>
      <c r="AZ61" s="65"/>
      <c r="BA61" s="65"/>
      <c r="BB61" s="65"/>
      <c r="BC61" s="65"/>
      <c r="BD61" s="65"/>
      <c r="BE61" s="73"/>
      <c r="BF61" s="73"/>
      <c r="BG61" s="73"/>
      <c r="BH61" s="73"/>
      <c r="BI61" s="65"/>
      <c r="BJ61" s="65"/>
      <c r="BK61" s="65"/>
      <c r="BL61" s="65"/>
      <c r="BM61" s="70"/>
      <c r="BN61" s="70"/>
      <c r="BO61" s="70"/>
      <c r="BP61" s="64"/>
      <c r="BQ61" s="64"/>
    </row>
    <row r="62" spans="41:69" x14ac:dyDescent="0.15">
      <c r="BA62" s="74" t="str">
        <f>IF(OR($AZ$63+BA$68&gt;=BA$63,$AZ$64+BA$68&gt;=BA$64,$AZ$66&lt;=BA$66),"○","×")</f>
        <v>○</v>
      </c>
      <c r="BB62" s="74" t="str">
        <f>IF(OR($AZ$63+BB$68&gt;=BB$63,$AZ$64+BB$68&gt;=BB$64,$AZ$66&lt;=BB$66),"○","×")</f>
        <v>○</v>
      </c>
      <c r="BC62" s="74" t="str">
        <f>IF(OR($AZ$63+BC$68&gt;=BC$63,$AZ$64+BC$68&gt;=BC$64,$AZ$65&gt;=IF(BC$65="",6,BC$65),$AZ$66&lt;=BC$66),"○","×")</f>
        <v>○</v>
      </c>
      <c r="BD62" s="74" t="str">
        <f>IF(OR($AZ$63+BD$68&gt;=BD$63),"○","×")</f>
        <v>○</v>
      </c>
      <c r="BE62" s="75" t="str">
        <f>IF(OR($AZ$63+BE$68&gt;=BE$63,$AZ$64+BE$68&gt;=BE$64,$AZ$66&lt;=BE$66),"○","×")</f>
        <v>○</v>
      </c>
      <c r="BF62" s="75" t="str">
        <f>IF(OR($AZ$63+BF$68&gt;=BF$63,$AZ$64+BF$68&gt;=BF$64,$AZ$66&lt;=BF$66),"○","×")</f>
        <v>○</v>
      </c>
      <c r="BG62" s="75" t="str">
        <f>IF(OR($AZ$63+BG$68&gt;=BG$63,$AZ$64+BG$68&gt;=BG$64,$AZ$65&gt;=IF(BG$65="",6,BG$65),$AZ$66&lt;=BG$66),"○","×")</f>
        <v>○</v>
      </c>
      <c r="BH62" s="75" t="str">
        <f>IF(OR($AZ$63+BH$68&gt;=BH$63),"○","×")</f>
        <v>○</v>
      </c>
      <c r="BI62" s="74" t="str">
        <f>IF(OR($AZ$63+BI$68&gt;=BI$63,$AZ$64+BI$68&gt;=BI$64),"○","×")</f>
        <v>×</v>
      </c>
      <c r="BJ62" s="74" t="str">
        <f>IF(OR($AZ$63+BJ$68&gt;=BJ$63,$AZ$64+BJ$68&gt;=BJ$64),"○","×")</f>
        <v>×</v>
      </c>
      <c r="BK62" s="74" t="str">
        <f>IF(OR($AZ$63+BK$68&gt;=BK$63,$AZ$64+BK$68&gt;=BK$64),"○","×")</f>
        <v>○</v>
      </c>
      <c r="BL62" s="74" t="str">
        <f>IF(OR($AZ$63+BL$68&gt;=BL$63),"○","×")</f>
        <v>○</v>
      </c>
      <c r="BM62" s="75" t="str">
        <f>IF(OR($AZ$64&gt;=BM$64,$AZ$66&lt;=BM$66),"○","×")</f>
        <v>○</v>
      </c>
      <c r="BN62" s="75" t="str">
        <f>IF(OR($AZ$64&gt;=BN$64),"○","×")</f>
        <v>×</v>
      </c>
      <c r="BO62" s="75" t="str">
        <f>IF(OR($AZ$64&gt;=BO$64,$AZ$66&lt;=BO$66),"○","×")</f>
        <v>○</v>
      </c>
      <c r="BP62" s="76" t="str">
        <f>IF(OR($AZ$64&gt;=BP$64),"○","×")</f>
        <v>×</v>
      </c>
      <c r="BQ62" s="76" t="str">
        <f>IF(OR($AZ$64&gt;=BQ$64),"○","×")</f>
        <v>×</v>
      </c>
    </row>
    <row r="63" spans="41:69" ht="13.5" x14ac:dyDescent="0.15">
      <c r="AO63" s="21"/>
      <c r="AP63" s="21"/>
      <c r="AQ63" s="21"/>
      <c r="AR63" s="21"/>
      <c r="AX63" s="63" t="s">
        <v>58</v>
      </c>
      <c r="AY63" s="66" t="s">
        <v>14</v>
      </c>
      <c r="AZ63" s="66">
        <f>$AD$22</f>
        <v>27</v>
      </c>
      <c r="BA63" s="66">
        <v>36</v>
      </c>
      <c r="BB63" s="66">
        <v>31</v>
      </c>
      <c r="BC63" s="66">
        <v>27</v>
      </c>
      <c r="BD63" s="66">
        <v>22</v>
      </c>
      <c r="BE63" s="71">
        <v>36</v>
      </c>
      <c r="BF63" s="71">
        <v>31</v>
      </c>
      <c r="BG63" s="71">
        <v>27</v>
      </c>
      <c r="BH63" s="71">
        <v>22</v>
      </c>
      <c r="BI63" s="66">
        <v>37</v>
      </c>
      <c r="BJ63" s="66">
        <v>32</v>
      </c>
      <c r="BK63" s="66">
        <v>29</v>
      </c>
      <c r="BL63" s="66">
        <v>24</v>
      </c>
      <c r="BM63" s="71"/>
      <c r="BN63" s="71"/>
      <c r="BO63" s="71"/>
      <c r="BP63" s="77"/>
      <c r="BQ63" s="77"/>
    </row>
    <row r="64" spans="41:69" ht="13.5" x14ac:dyDescent="0.15">
      <c r="AO64" s="21"/>
      <c r="AP64" s="21"/>
      <c r="AQ64" s="21"/>
      <c r="AR64" s="21"/>
      <c r="AY64" s="66" t="s">
        <v>13</v>
      </c>
      <c r="AZ64" s="66">
        <f>$AB$22</f>
        <v>15</v>
      </c>
      <c r="BA64" s="66">
        <v>21</v>
      </c>
      <c r="BB64" s="66">
        <v>17</v>
      </c>
      <c r="BC64" s="66">
        <v>15</v>
      </c>
      <c r="BD64" s="66"/>
      <c r="BE64" s="71">
        <v>21</v>
      </c>
      <c r="BF64" s="71">
        <v>17</v>
      </c>
      <c r="BG64" s="71">
        <v>15</v>
      </c>
      <c r="BH64" s="71"/>
      <c r="BI64" s="66">
        <v>22</v>
      </c>
      <c r="BJ64" s="66">
        <v>19</v>
      </c>
      <c r="BK64" s="66">
        <v>16</v>
      </c>
      <c r="BL64" s="66"/>
      <c r="BM64" s="71">
        <v>22</v>
      </c>
      <c r="BN64" s="71">
        <v>21</v>
      </c>
      <c r="BO64" s="71">
        <v>21</v>
      </c>
      <c r="BP64" s="77">
        <v>23</v>
      </c>
      <c r="BQ64" s="77">
        <v>22</v>
      </c>
    </row>
    <row r="65" spans="41:69" ht="13.5" x14ac:dyDescent="0.15">
      <c r="AO65" s="21"/>
      <c r="AP65" s="21"/>
      <c r="AQ65" s="21"/>
      <c r="AR65" s="21"/>
      <c r="AY65" s="66" t="s">
        <v>12</v>
      </c>
      <c r="AZ65" s="66">
        <f>$Z$22</f>
        <v>3</v>
      </c>
      <c r="BA65" s="66"/>
      <c r="BB65" s="66"/>
      <c r="BC65" s="66">
        <v>4</v>
      </c>
      <c r="BD65" s="66"/>
      <c r="BE65" s="71"/>
      <c r="BF65" s="71"/>
      <c r="BG65" s="71">
        <v>4</v>
      </c>
      <c r="BH65" s="71"/>
      <c r="BI65" s="66"/>
      <c r="BJ65" s="66"/>
      <c r="BK65" s="66"/>
      <c r="BL65" s="66"/>
      <c r="BM65" s="71"/>
      <c r="BN65" s="71"/>
      <c r="BO65" s="71"/>
      <c r="BP65" s="77"/>
      <c r="BQ65" s="77"/>
    </row>
    <row r="66" spans="41:69" ht="13.5" x14ac:dyDescent="0.15">
      <c r="AO66" s="21"/>
      <c r="AP66" s="21"/>
      <c r="AQ66" s="21"/>
      <c r="AR66" s="21"/>
      <c r="AY66" s="66" t="s">
        <v>21</v>
      </c>
      <c r="AZ66" s="66">
        <f>IFERROR(MATCH(TRUE,$AZ$69:$AZ$74,),"")</f>
        <v>3</v>
      </c>
      <c r="BA66" s="66">
        <v>3</v>
      </c>
      <c r="BB66" s="66">
        <v>4</v>
      </c>
      <c r="BC66" s="66">
        <v>5</v>
      </c>
      <c r="BD66" s="66"/>
      <c r="BE66" s="71">
        <v>3</v>
      </c>
      <c r="BF66" s="71">
        <v>4</v>
      </c>
      <c r="BG66" s="71">
        <v>5</v>
      </c>
      <c r="BH66" s="71"/>
      <c r="BI66" s="66"/>
      <c r="BJ66" s="66"/>
      <c r="BK66" s="66"/>
      <c r="BL66" s="66"/>
      <c r="BM66" s="71">
        <v>3</v>
      </c>
      <c r="BN66" s="71"/>
      <c r="BO66" s="71">
        <v>4</v>
      </c>
      <c r="BP66" s="77"/>
      <c r="BQ66" s="77"/>
    </row>
    <row r="67" spans="41:69" ht="13.5" x14ac:dyDescent="0.15">
      <c r="AO67" s="21"/>
      <c r="AP67" s="21"/>
      <c r="AQ67" s="21"/>
      <c r="AR67" s="21"/>
      <c r="BE67" s="70"/>
      <c r="BF67" s="70"/>
      <c r="BG67" s="70"/>
      <c r="BH67" s="70"/>
      <c r="BM67" s="70"/>
      <c r="BN67" s="70"/>
      <c r="BO67" s="70"/>
      <c r="BP67" s="64"/>
      <c r="BQ67" s="64"/>
    </row>
    <row r="68" spans="41:69" ht="13.5" x14ac:dyDescent="0.15">
      <c r="AO68" s="21"/>
      <c r="AP68" s="21"/>
      <c r="AQ68" s="21"/>
      <c r="AR68" s="21"/>
      <c r="AX68" s="63" t="s">
        <v>125</v>
      </c>
      <c r="BA68" s="74">
        <f>LARGE(BA$94:BA$100,1)+BA$102</f>
        <v>0</v>
      </c>
      <c r="BB68" s="74">
        <f>LARGE(BB$94:BB$100,1)+LARGE(BB$94:BB$100,2)+BB$101+BB$102</f>
        <v>1</v>
      </c>
      <c r="BC68" s="74">
        <f>LARGE(BC$94:BC$100,1)+LARGE(BC$94:BC$100,2)+LARGE(BC$94:BC$100,3)+BC$101+BC$102</f>
        <v>2</v>
      </c>
      <c r="BD68" s="74">
        <f>LARGE(BD$94:BD$100,1)+LARGE(BD$94:BD$100,2)+LARGE(BD$94:BD$100,3)+BD$101+BD$102</f>
        <v>4</v>
      </c>
      <c r="BE68" s="75">
        <f>LARGE(BE$94:BE$100,1)+BE$102</f>
        <v>0</v>
      </c>
      <c r="BF68" s="75">
        <f>LARGE(BF$94:BF$100,1)+LARGE(BF$94:BF$100,2)+BF$101+BF$102</f>
        <v>1</v>
      </c>
      <c r="BG68" s="75">
        <f>LARGE(BG$94:BG$100,1)+LARGE(BG$94:BG$100,2)+LARGE(BG$94:BG$100,3)+BG$101+BG$102</f>
        <v>2</v>
      </c>
      <c r="BH68" s="75">
        <f>LARGE(BH$94:BH$100,1)+LARGE(BH$94:BH$100,2)+LARGE(BH$94:BH$100,3)+BH$101+BH$102</f>
        <v>4</v>
      </c>
      <c r="BI68" s="74">
        <f>LARGE(BI$94:BI$100,1)+BI$102</f>
        <v>2</v>
      </c>
      <c r="BJ68" s="74">
        <f>LARGE(BJ$94:BJ$100,1)+LARGE(BJ$94:BJ$100,2)+BJ$101+BJ$102</f>
        <v>3</v>
      </c>
      <c r="BK68" s="74">
        <f>LARGE(BK$94:BK$100,1)+LARGE(BK$94:BK$100,2)+BK$101+BK$102</f>
        <v>4</v>
      </c>
      <c r="BL68" s="74">
        <f>LARGE(BL$94:BL$100,1)+LARGE(BL$94:BL$100,2)+BL$101+BL$102</f>
        <v>4</v>
      </c>
      <c r="BM68" s="70"/>
      <c r="BN68" s="70"/>
      <c r="BO68" s="70"/>
      <c r="BP68" s="64"/>
      <c r="BQ68" s="64"/>
    </row>
    <row r="69" spans="41:69" ht="13.5" x14ac:dyDescent="0.15">
      <c r="AO69" s="21"/>
      <c r="AP69" s="21"/>
      <c r="AQ69" s="21"/>
      <c r="AR69" s="21"/>
      <c r="AX69" s="63">
        <v>1</v>
      </c>
      <c r="AY69" s="66" t="s">
        <v>66</v>
      </c>
      <c r="AZ69" s="66" t="b">
        <v>0</v>
      </c>
      <c r="BA69" s="66"/>
      <c r="BB69" s="66"/>
      <c r="BC69" s="66"/>
      <c r="BD69" s="66">
        <v>2</v>
      </c>
      <c r="BE69" s="71"/>
      <c r="BF69" s="71"/>
      <c r="BG69" s="71"/>
      <c r="BH69" s="71">
        <v>2</v>
      </c>
      <c r="BI69" s="66">
        <v>2</v>
      </c>
      <c r="BJ69" s="66">
        <v>2</v>
      </c>
      <c r="BK69" s="66">
        <v>2</v>
      </c>
      <c r="BL69" s="66">
        <v>2</v>
      </c>
      <c r="BM69" s="71"/>
      <c r="BN69" s="71"/>
      <c r="BO69" s="71"/>
      <c r="BP69" s="77"/>
      <c r="BQ69" s="77"/>
    </row>
    <row r="70" spans="41:69" ht="13.5" x14ac:dyDescent="0.15">
      <c r="AO70" s="21"/>
      <c r="AP70" s="21"/>
      <c r="AQ70" s="21"/>
      <c r="AR70" s="21"/>
      <c r="AX70" s="63">
        <v>2</v>
      </c>
      <c r="AY70" s="66" t="s">
        <v>67</v>
      </c>
      <c r="AZ70" s="66" t="b">
        <v>0</v>
      </c>
      <c r="BA70" s="66"/>
      <c r="BB70" s="66"/>
      <c r="BC70" s="66"/>
      <c r="BD70" s="66">
        <v>2</v>
      </c>
      <c r="BE70" s="71"/>
      <c r="BF70" s="71"/>
      <c r="BG70" s="71"/>
      <c r="BH70" s="71">
        <v>2</v>
      </c>
      <c r="BI70" s="66">
        <v>2</v>
      </c>
      <c r="BJ70" s="66">
        <v>2</v>
      </c>
      <c r="BK70" s="66">
        <v>2</v>
      </c>
      <c r="BL70" s="66">
        <v>2</v>
      </c>
      <c r="BM70" s="71"/>
      <c r="BN70" s="71"/>
      <c r="BO70" s="71"/>
      <c r="BP70" s="77"/>
      <c r="BQ70" s="77"/>
    </row>
    <row r="71" spans="41:69" ht="13.5" x14ac:dyDescent="0.15">
      <c r="AO71" s="21"/>
      <c r="AP71" s="21"/>
      <c r="AQ71" s="21"/>
      <c r="AR71" s="21"/>
      <c r="AS71" s="21"/>
      <c r="AX71" s="63">
        <v>3</v>
      </c>
      <c r="AY71" s="66" t="s">
        <v>68</v>
      </c>
      <c r="AZ71" s="66" t="b">
        <v>1</v>
      </c>
      <c r="BA71" s="66"/>
      <c r="BB71" s="66"/>
      <c r="BC71" s="66"/>
      <c r="BD71" s="66">
        <v>2</v>
      </c>
      <c r="BE71" s="71"/>
      <c r="BF71" s="71"/>
      <c r="BG71" s="71"/>
      <c r="BH71" s="71">
        <v>2</v>
      </c>
      <c r="BI71" s="66">
        <v>2</v>
      </c>
      <c r="BJ71" s="66">
        <v>2</v>
      </c>
      <c r="BK71" s="66">
        <v>2</v>
      </c>
      <c r="BL71" s="66">
        <v>2</v>
      </c>
      <c r="BM71" s="71"/>
      <c r="BN71" s="71"/>
      <c r="BO71" s="71"/>
      <c r="BP71" s="77"/>
      <c r="BQ71" s="77"/>
    </row>
    <row r="72" spans="41:69" ht="13.5" x14ac:dyDescent="0.15">
      <c r="AO72" s="21"/>
      <c r="AP72" s="21"/>
      <c r="AQ72" s="21"/>
      <c r="AR72" s="21"/>
      <c r="AS72" s="21"/>
      <c r="AX72" s="63">
        <v>4</v>
      </c>
      <c r="AY72" s="66" t="s">
        <v>69</v>
      </c>
      <c r="AZ72" s="66" t="b">
        <v>0</v>
      </c>
      <c r="BA72" s="66">
        <v>1</v>
      </c>
      <c r="BB72" s="66"/>
      <c r="BC72" s="66"/>
      <c r="BD72" s="66">
        <v>2</v>
      </c>
      <c r="BE72" s="71">
        <v>1</v>
      </c>
      <c r="BF72" s="71"/>
      <c r="BG72" s="71"/>
      <c r="BH72" s="71">
        <v>2</v>
      </c>
      <c r="BI72" s="66">
        <v>1</v>
      </c>
      <c r="BJ72" s="66">
        <v>2</v>
      </c>
      <c r="BK72" s="66">
        <v>2</v>
      </c>
      <c r="BL72" s="66">
        <v>2</v>
      </c>
      <c r="BM72" s="71"/>
      <c r="BN72" s="71"/>
      <c r="BO72" s="71"/>
      <c r="BP72" s="77"/>
      <c r="BQ72" s="77"/>
    </row>
    <row r="73" spans="41:69" ht="13.5" x14ac:dyDescent="0.15">
      <c r="AO73" s="21"/>
      <c r="AP73" s="21"/>
      <c r="AQ73" s="21"/>
      <c r="AR73" s="21"/>
      <c r="AS73" s="21"/>
      <c r="AX73" s="63">
        <v>5</v>
      </c>
      <c r="AY73" s="66" t="s">
        <v>70</v>
      </c>
      <c r="AZ73" s="66" t="b">
        <v>0</v>
      </c>
      <c r="BA73" s="66"/>
      <c r="BB73" s="66">
        <v>1</v>
      </c>
      <c r="BC73" s="66"/>
      <c r="BD73" s="66">
        <v>2</v>
      </c>
      <c r="BE73" s="71"/>
      <c r="BF73" s="71">
        <v>1</v>
      </c>
      <c r="BG73" s="71"/>
      <c r="BH73" s="71">
        <v>2</v>
      </c>
      <c r="BI73" s="66"/>
      <c r="BJ73" s="66">
        <v>1</v>
      </c>
      <c r="BK73" s="66">
        <v>1</v>
      </c>
      <c r="BL73" s="66">
        <v>2</v>
      </c>
      <c r="BM73" s="71"/>
      <c r="BN73" s="71"/>
      <c r="BO73" s="71"/>
      <c r="BP73" s="77"/>
      <c r="BQ73" s="77"/>
    </row>
    <row r="74" spans="41:69" ht="13.5" x14ac:dyDescent="0.15">
      <c r="AO74" s="21"/>
      <c r="AP74" s="21"/>
      <c r="AQ74" s="21"/>
      <c r="AR74" s="21"/>
      <c r="AS74" s="21"/>
      <c r="AX74" s="63">
        <v>6</v>
      </c>
      <c r="AY74" s="66" t="s">
        <v>71</v>
      </c>
      <c r="AZ74" s="66" t="b">
        <v>0</v>
      </c>
      <c r="BA74" s="66"/>
      <c r="BB74" s="66"/>
      <c r="BC74" s="66"/>
      <c r="BD74" s="66">
        <v>1</v>
      </c>
      <c r="BE74" s="71"/>
      <c r="BF74" s="71"/>
      <c r="BG74" s="71"/>
      <c r="BH74" s="71">
        <v>1</v>
      </c>
      <c r="BI74" s="66"/>
      <c r="BJ74" s="66"/>
      <c r="BK74" s="66"/>
      <c r="BL74" s="66">
        <v>1</v>
      </c>
      <c r="BM74" s="71"/>
      <c r="BN74" s="71"/>
      <c r="BO74" s="71"/>
      <c r="BP74" s="77"/>
      <c r="BQ74" s="77"/>
    </row>
    <row r="75" spans="41:69" x14ac:dyDescent="0.15">
      <c r="AY75" s="66" t="s">
        <v>72</v>
      </c>
      <c r="AZ75" s="66" t="b">
        <v>0</v>
      </c>
      <c r="BA75" s="66">
        <v>2</v>
      </c>
      <c r="BB75" s="66">
        <v>2</v>
      </c>
      <c r="BC75" s="66">
        <v>2</v>
      </c>
      <c r="BD75" s="66">
        <v>2</v>
      </c>
      <c r="BE75" s="71">
        <v>2</v>
      </c>
      <c r="BF75" s="71">
        <v>2</v>
      </c>
      <c r="BG75" s="71">
        <v>2</v>
      </c>
      <c r="BH75" s="71">
        <v>2</v>
      </c>
      <c r="BI75" s="66">
        <v>2</v>
      </c>
      <c r="BJ75" s="66">
        <v>2</v>
      </c>
      <c r="BK75" s="66">
        <v>2</v>
      </c>
      <c r="BL75" s="66">
        <v>2</v>
      </c>
      <c r="BM75" s="71"/>
      <c r="BN75" s="71"/>
      <c r="BO75" s="71"/>
      <c r="BP75" s="77"/>
      <c r="BQ75" s="77"/>
    </row>
    <row r="76" spans="41:69" x14ac:dyDescent="0.15">
      <c r="AY76" s="66" t="s">
        <v>73</v>
      </c>
      <c r="AZ76" s="66" t="b">
        <v>0</v>
      </c>
      <c r="BA76" s="66">
        <v>2</v>
      </c>
      <c r="BB76" s="66">
        <v>2</v>
      </c>
      <c r="BC76" s="66">
        <v>2</v>
      </c>
      <c r="BD76" s="66">
        <v>2</v>
      </c>
      <c r="BE76" s="71">
        <v>2</v>
      </c>
      <c r="BF76" s="71">
        <v>2</v>
      </c>
      <c r="BG76" s="71">
        <v>2</v>
      </c>
      <c r="BH76" s="71">
        <v>2</v>
      </c>
      <c r="BI76" s="66">
        <v>2</v>
      </c>
      <c r="BJ76" s="66">
        <v>2</v>
      </c>
      <c r="BK76" s="66">
        <v>2</v>
      </c>
      <c r="BL76" s="66">
        <v>2</v>
      </c>
      <c r="BM76" s="71"/>
      <c r="BN76" s="71"/>
      <c r="BO76" s="71"/>
      <c r="BP76" s="77"/>
      <c r="BQ76" s="77"/>
    </row>
    <row r="77" spans="41:69" x14ac:dyDescent="0.15">
      <c r="AY77" s="66" t="s">
        <v>74</v>
      </c>
      <c r="AZ77" s="66" t="b">
        <v>0</v>
      </c>
      <c r="BA77" s="66">
        <v>2</v>
      </c>
      <c r="BB77" s="66">
        <v>2</v>
      </c>
      <c r="BC77" s="66">
        <v>2</v>
      </c>
      <c r="BD77" s="66">
        <v>2</v>
      </c>
      <c r="BE77" s="71">
        <v>2</v>
      </c>
      <c r="BF77" s="71">
        <v>2</v>
      </c>
      <c r="BG77" s="71">
        <v>2</v>
      </c>
      <c r="BH77" s="71">
        <v>2</v>
      </c>
      <c r="BI77" s="66">
        <v>2</v>
      </c>
      <c r="BJ77" s="66">
        <v>2</v>
      </c>
      <c r="BK77" s="66">
        <v>2</v>
      </c>
      <c r="BL77" s="66">
        <v>2</v>
      </c>
      <c r="BM77" s="71"/>
      <c r="BN77" s="71"/>
      <c r="BO77" s="71"/>
      <c r="BP77" s="77"/>
      <c r="BQ77" s="77"/>
    </row>
    <row r="78" spans="41:69" x14ac:dyDescent="0.15">
      <c r="AY78" s="66" t="s">
        <v>75</v>
      </c>
      <c r="AZ78" s="66" t="b">
        <v>0</v>
      </c>
      <c r="BA78" s="66">
        <v>1</v>
      </c>
      <c r="BB78" s="66">
        <v>2</v>
      </c>
      <c r="BC78" s="66">
        <v>2</v>
      </c>
      <c r="BD78" s="66">
        <v>2</v>
      </c>
      <c r="BE78" s="71">
        <v>1</v>
      </c>
      <c r="BF78" s="71">
        <v>2</v>
      </c>
      <c r="BG78" s="71">
        <v>2</v>
      </c>
      <c r="BH78" s="71">
        <v>2</v>
      </c>
      <c r="BI78" s="66">
        <v>1</v>
      </c>
      <c r="BJ78" s="66">
        <v>2</v>
      </c>
      <c r="BK78" s="66">
        <v>2</v>
      </c>
      <c r="BL78" s="66">
        <v>2</v>
      </c>
      <c r="BM78" s="71"/>
      <c r="BN78" s="71"/>
      <c r="BO78" s="71"/>
      <c r="BP78" s="77"/>
      <c r="BQ78" s="77"/>
    </row>
    <row r="79" spans="41:69" x14ac:dyDescent="0.15">
      <c r="AY79" s="66" t="s">
        <v>76</v>
      </c>
      <c r="AZ79" s="66" t="b">
        <v>0</v>
      </c>
      <c r="BA79" s="66"/>
      <c r="BB79" s="66">
        <v>1</v>
      </c>
      <c r="BC79" s="66">
        <v>1</v>
      </c>
      <c r="BD79" s="66">
        <v>2</v>
      </c>
      <c r="BE79" s="71"/>
      <c r="BF79" s="71">
        <v>1</v>
      </c>
      <c r="BG79" s="71">
        <v>1</v>
      </c>
      <c r="BH79" s="71">
        <v>2</v>
      </c>
      <c r="BI79" s="66"/>
      <c r="BJ79" s="66">
        <v>1</v>
      </c>
      <c r="BK79" s="66">
        <v>1</v>
      </c>
      <c r="BL79" s="66">
        <v>2</v>
      </c>
      <c r="BM79" s="71"/>
      <c r="BN79" s="71"/>
      <c r="BO79" s="71"/>
      <c r="BP79" s="77"/>
      <c r="BQ79" s="77"/>
    </row>
    <row r="80" spans="41:69" x14ac:dyDescent="0.15">
      <c r="AY80" s="66" t="s">
        <v>77</v>
      </c>
      <c r="AZ80" s="66" t="b">
        <v>0</v>
      </c>
      <c r="BA80" s="66"/>
      <c r="BB80" s="66"/>
      <c r="BC80" s="66"/>
      <c r="BD80" s="66">
        <v>1</v>
      </c>
      <c r="BE80" s="71"/>
      <c r="BF80" s="71"/>
      <c r="BG80" s="71"/>
      <c r="BH80" s="71">
        <v>1</v>
      </c>
      <c r="BI80" s="66"/>
      <c r="BJ80" s="66"/>
      <c r="BK80" s="66"/>
      <c r="BL80" s="66">
        <v>1</v>
      </c>
      <c r="BM80" s="71"/>
      <c r="BN80" s="71"/>
      <c r="BO80" s="71"/>
      <c r="BP80" s="77"/>
      <c r="BQ80" s="77"/>
    </row>
    <row r="81" spans="51:69" x14ac:dyDescent="0.15">
      <c r="AY81" s="66" t="s">
        <v>78</v>
      </c>
      <c r="AZ81" s="66" t="b">
        <v>0</v>
      </c>
      <c r="BA81" s="66">
        <v>2</v>
      </c>
      <c r="BB81" s="66">
        <v>2</v>
      </c>
      <c r="BC81" s="66">
        <v>2</v>
      </c>
      <c r="BD81" s="66">
        <v>2</v>
      </c>
      <c r="BE81" s="71">
        <v>2</v>
      </c>
      <c r="BF81" s="71">
        <v>2</v>
      </c>
      <c r="BG81" s="71">
        <v>2</v>
      </c>
      <c r="BH81" s="71">
        <v>2</v>
      </c>
      <c r="BI81" s="66">
        <v>2</v>
      </c>
      <c r="BJ81" s="66">
        <v>2</v>
      </c>
      <c r="BK81" s="66">
        <v>2</v>
      </c>
      <c r="BL81" s="66">
        <v>2</v>
      </c>
      <c r="BM81" s="71"/>
      <c r="BN81" s="71"/>
      <c r="BO81" s="71"/>
      <c r="BP81" s="77"/>
      <c r="BQ81" s="77"/>
    </row>
    <row r="82" spans="51:69" x14ac:dyDescent="0.15">
      <c r="AY82" s="66" t="s">
        <v>79</v>
      </c>
      <c r="AZ82" s="66" t="b">
        <v>0</v>
      </c>
      <c r="BA82" s="66">
        <v>2</v>
      </c>
      <c r="BB82" s="66">
        <v>2</v>
      </c>
      <c r="BC82" s="66">
        <v>2</v>
      </c>
      <c r="BD82" s="66">
        <v>2</v>
      </c>
      <c r="BE82" s="71">
        <v>2</v>
      </c>
      <c r="BF82" s="71">
        <v>2</v>
      </c>
      <c r="BG82" s="71">
        <v>2</v>
      </c>
      <c r="BH82" s="71">
        <v>2</v>
      </c>
      <c r="BI82" s="66">
        <v>2</v>
      </c>
      <c r="BJ82" s="66">
        <v>2</v>
      </c>
      <c r="BK82" s="66">
        <v>2</v>
      </c>
      <c r="BL82" s="66">
        <v>2</v>
      </c>
      <c r="BM82" s="71"/>
      <c r="BN82" s="71"/>
      <c r="BO82" s="71"/>
      <c r="BP82" s="77"/>
      <c r="BQ82" s="77"/>
    </row>
    <row r="83" spans="51:69" x14ac:dyDescent="0.15">
      <c r="AY83" s="66" t="s">
        <v>80</v>
      </c>
      <c r="AZ83" s="66" t="b">
        <v>0</v>
      </c>
      <c r="BA83" s="66">
        <v>2</v>
      </c>
      <c r="BB83" s="66">
        <v>2</v>
      </c>
      <c r="BC83" s="66">
        <v>2</v>
      </c>
      <c r="BD83" s="66">
        <v>2</v>
      </c>
      <c r="BE83" s="71">
        <v>2</v>
      </c>
      <c r="BF83" s="71">
        <v>2</v>
      </c>
      <c r="BG83" s="71">
        <v>2</v>
      </c>
      <c r="BH83" s="71">
        <v>2</v>
      </c>
      <c r="BI83" s="66">
        <v>2</v>
      </c>
      <c r="BJ83" s="66">
        <v>2</v>
      </c>
      <c r="BK83" s="66">
        <v>2</v>
      </c>
      <c r="BL83" s="66">
        <v>2</v>
      </c>
      <c r="BM83" s="71"/>
      <c r="BN83" s="71"/>
      <c r="BO83" s="71"/>
      <c r="BP83" s="77"/>
      <c r="BQ83" s="77"/>
    </row>
    <row r="84" spans="51:69" x14ac:dyDescent="0.15">
      <c r="AY84" s="66" t="s">
        <v>81</v>
      </c>
      <c r="AZ84" s="66" t="b">
        <v>0</v>
      </c>
      <c r="BA84" s="66">
        <v>1</v>
      </c>
      <c r="BB84" s="66">
        <v>2</v>
      </c>
      <c r="BC84" s="66">
        <v>2</v>
      </c>
      <c r="BD84" s="66">
        <v>2</v>
      </c>
      <c r="BE84" s="71">
        <v>1</v>
      </c>
      <c r="BF84" s="71">
        <v>2</v>
      </c>
      <c r="BG84" s="71">
        <v>2</v>
      </c>
      <c r="BH84" s="71">
        <v>2</v>
      </c>
      <c r="BI84" s="66">
        <v>1</v>
      </c>
      <c r="BJ84" s="66">
        <v>2</v>
      </c>
      <c r="BK84" s="66">
        <v>2</v>
      </c>
      <c r="BL84" s="66">
        <v>2</v>
      </c>
      <c r="BM84" s="71"/>
      <c r="BN84" s="71"/>
      <c r="BO84" s="71"/>
      <c r="BP84" s="77"/>
      <c r="BQ84" s="77"/>
    </row>
    <row r="85" spans="51:69" x14ac:dyDescent="0.15">
      <c r="AY85" s="66" t="s">
        <v>82</v>
      </c>
      <c r="AZ85" s="66" t="b">
        <v>0</v>
      </c>
      <c r="BA85" s="66"/>
      <c r="BB85" s="66">
        <v>1</v>
      </c>
      <c r="BC85" s="66">
        <v>1</v>
      </c>
      <c r="BD85" s="66">
        <v>2</v>
      </c>
      <c r="BE85" s="71"/>
      <c r="BF85" s="71">
        <v>1</v>
      </c>
      <c r="BG85" s="71">
        <v>1</v>
      </c>
      <c r="BH85" s="71">
        <v>2</v>
      </c>
      <c r="BI85" s="66"/>
      <c r="BJ85" s="66">
        <v>1</v>
      </c>
      <c r="BK85" s="66">
        <v>1</v>
      </c>
      <c r="BL85" s="66">
        <v>2</v>
      </c>
      <c r="BM85" s="71"/>
      <c r="BN85" s="71"/>
      <c r="BO85" s="71"/>
      <c r="BP85" s="77"/>
      <c r="BQ85" s="77"/>
    </row>
    <row r="86" spans="51:69" x14ac:dyDescent="0.15">
      <c r="AY86" s="66" t="s">
        <v>83</v>
      </c>
      <c r="AZ86" s="66" t="b">
        <v>0</v>
      </c>
      <c r="BA86" s="66"/>
      <c r="BB86" s="66"/>
      <c r="BC86" s="66"/>
      <c r="BD86" s="66">
        <v>1</v>
      </c>
      <c r="BE86" s="71"/>
      <c r="BF86" s="71"/>
      <c r="BG86" s="71"/>
      <c r="BH86" s="71">
        <v>1</v>
      </c>
      <c r="BI86" s="66"/>
      <c r="BJ86" s="66"/>
      <c r="BK86" s="66"/>
      <c r="BL86" s="66">
        <v>1</v>
      </c>
      <c r="BM86" s="71"/>
      <c r="BN86" s="71"/>
      <c r="BO86" s="71"/>
      <c r="BP86" s="77"/>
      <c r="BQ86" s="77"/>
    </row>
    <row r="87" spans="51:69" x14ac:dyDescent="0.15">
      <c r="AY87" s="66" t="s">
        <v>84</v>
      </c>
      <c r="AZ87" s="66" t="b">
        <v>0</v>
      </c>
      <c r="BA87" s="66"/>
      <c r="BB87" s="66">
        <v>1</v>
      </c>
      <c r="BC87" s="66">
        <v>1</v>
      </c>
      <c r="BD87" s="66">
        <v>1</v>
      </c>
      <c r="BE87" s="71"/>
      <c r="BF87" s="71">
        <v>1</v>
      </c>
      <c r="BG87" s="71">
        <v>1</v>
      </c>
      <c r="BH87" s="71">
        <v>1</v>
      </c>
      <c r="BI87" s="66"/>
      <c r="BJ87" s="66">
        <v>1</v>
      </c>
      <c r="BK87" s="66">
        <v>1</v>
      </c>
      <c r="BL87" s="66">
        <v>1</v>
      </c>
      <c r="BM87" s="71"/>
      <c r="BN87" s="71"/>
      <c r="BO87" s="71"/>
      <c r="BP87" s="77"/>
      <c r="BQ87" s="77"/>
    </row>
    <row r="88" spans="51:69" x14ac:dyDescent="0.15">
      <c r="AY88" s="66" t="s">
        <v>85</v>
      </c>
      <c r="AZ88" s="66" t="b">
        <v>1</v>
      </c>
      <c r="BA88" s="66"/>
      <c r="BB88" s="66"/>
      <c r="BC88" s="66">
        <v>1</v>
      </c>
      <c r="BD88" s="66">
        <v>1</v>
      </c>
      <c r="BE88" s="71"/>
      <c r="BF88" s="71"/>
      <c r="BG88" s="71">
        <v>1</v>
      </c>
      <c r="BH88" s="71">
        <v>1</v>
      </c>
      <c r="BI88" s="66"/>
      <c r="BJ88" s="66"/>
      <c r="BK88" s="66">
        <v>1</v>
      </c>
      <c r="BL88" s="66">
        <v>1</v>
      </c>
      <c r="BM88" s="71"/>
      <c r="BN88" s="71"/>
      <c r="BO88" s="71"/>
      <c r="BP88" s="77"/>
      <c r="BQ88" s="77"/>
    </row>
    <row r="89" spans="51:69" x14ac:dyDescent="0.15">
      <c r="AY89" s="66" t="s">
        <v>86</v>
      </c>
      <c r="AZ89" s="66" t="b">
        <v>0</v>
      </c>
      <c r="BA89" s="66"/>
      <c r="BB89" s="66"/>
      <c r="BC89" s="66">
        <v>1</v>
      </c>
      <c r="BD89" s="66">
        <v>1</v>
      </c>
      <c r="BE89" s="71"/>
      <c r="BF89" s="71"/>
      <c r="BG89" s="71">
        <v>1</v>
      </c>
      <c r="BH89" s="71">
        <v>1</v>
      </c>
      <c r="BI89" s="66"/>
      <c r="BJ89" s="66"/>
      <c r="BK89" s="66">
        <v>1</v>
      </c>
      <c r="BL89" s="66">
        <v>1</v>
      </c>
      <c r="BM89" s="71"/>
      <c r="BN89" s="71"/>
      <c r="BO89" s="71"/>
      <c r="BP89" s="77"/>
      <c r="BQ89" s="77"/>
    </row>
    <row r="90" spans="51:69" x14ac:dyDescent="0.15">
      <c r="AY90" s="66" t="s">
        <v>87</v>
      </c>
      <c r="AZ90" s="66" t="b">
        <v>0</v>
      </c>
      <c r="BA90" s="66"/>
      <c r="BB90" s="66"/>
      <c r="BC90" s="66"/>
      <c r="BD90" s="66">
        <v>1</v>
      </c>
      <c r="BE90" s="71"/>
      <c r="BF90" s="71"/>
      <c r="BG90" s="71"/>
      <c r="BH90" s="71">
        <v>1</v>
      </c>
      <c r="BI90" s="66"/>
      <c r="BJ90" s="66"/>
      <c r="BK90" s="66"/>
      <c r="BL90" s="66">
        <v>1</v>
      </c>
      <c r="BM90" s="71"/>
      <c r="BN90" s="71"/>
      <c r="BO90" s="71"/>
      <c r="BP90" s="77"/>
      <c r="BQ90" s="77"/>
    </row>
    <row r="91" spans="51:69" x14ac:dyDescent="0.15">
      <c r="AY91" s="66" t="s">
        <v>88</v>
      </c>
      <c r="AZ91" s="66" t="b">
        <v>1</v>
      </c>
      <c r="BA91" s="66"/>
      <c r="BB91" s="66">
        <v>1</v>
      </c>
      <c r="BC91" s="66">
        <v>1</v>
      </c>
      <c r="BD91" s="66">
        <v>1</v>
      </c>
      <c r="BE91" s="71"/>
      <c r="BF91" s="71">
        <v>1</v>
      </c>
      <c r="BG91" s="71">
        <v>1</v>
      </c>
      <c r="BH91" s="71">
        <v>1</v>
      </c>
      <c r="BI91" s="66"/>
      <c r="BJ91" s="66">
        <v>1</v>
      </c>
      <c r="BK91" s="66">
        <v>1</v>
      </c>
      <c r="BL91" s="66">
        <v>1</v>
      </c>
      <c r="BM91" s="71"/>
      <c r="BN91" s="71"/>
      <c r="BO91" s="71"/>
      <c r="BP91" s="77"/>
      <c r="BQ91" s="77"/>
    </row>
    <row r="92" spans="51:69" x14ac:dyDescent="0.15">
      <c r="AY92" s="66" t="s">
        <v>95</v>
      </c>
      <c r="AZ92" s="66" t="b">
        <f>IF($AD$3="",FALSE,TRUE)</f>
        <v>0</v>
      </c>
      <c r="BA92" s="66">
        <v>1</v>
      </c>
      <c r="BB92" s="66">
        <v>1</v>
      </c>
      <c r="BC92" s="66">
        <v>1</v>
      </c>
      <c r="BD92" s="66">
        <v>1</v>
      </c>
      <c r="BE92" s="71">
        <v>1</v>
      </c>
      <c r="BF92" s="71">
        <v>1</v>
      </c>
      <c r="BG92" s="71">
        <v>1</v>
      </c>
      <c r="BH92" s="71">
        <v>1</v>
      </c>
      <c r="BI92" s="66">
        <v>1</v>
      </c>
      <c r="BJ92" s="66">
        <v>1</v>
      </c>
      <c r="BK92" s="66">
        <v>1</v>
      </c>
      <c r="BL92" s="66">
        <v>1</v>
      </c>
      <c r="BM92" s="71"/>
      <c r="BN92" s="71"/>
      <c r="BO92" s="71"/>
      <c r="BP92" s="77"/>
      <c r="BQ92" s="77"/>
    </row>
    <row r="93" spans="51:69" x14ac:dyDescent="0.15">
      <c r="BE93" s="70"/>
      <c r="BF93" s="70"/>
      <c r="BG93" s="70"/>
      <c r="BH93" s="70"/>
      <c r="BM93" s="70"/>
      <c r="BN93" s="70"/>
      <c r="BO93" s="70"/>
      <c r="BP93" s="64"/>
      <c r="BQ93" s="64"/>
    </row>
    <row r="94" spans="51:69" x14ac:dyDescent="0.15">
      <c r="AZ94" s="66" t="s">
        <v>21</v>
      </c>
      <c r="BA94" s="66">
        <f>_xlfn.XLOOKUP(TRUE,$AZ$69:$AZ$74,BA$69:BA$74,0)</f>
        <v>0</v>
      </c>
      <c r="BB94" s="66">
        <f t="shared" ref="BB94:BL94" si="1">_xlfn.XLOOKUP(TRUE,$AZ$69:$AZ$74,BB$69:BB$74,0)</f>
        <v>0</v>
      </c>
      <c r="BC94" s="66">
        <f t="shared" si="1"/>
        <v>0</v>
      </c>
      <c r="BD94" s="66">
        <f t="shared" si="1"/>
        <v>2</v>
      </c>
      <c r="BE94" s="71">
        <f t="shared" si="1"/>
        <v>0</v>
      </c>
      <c r="BF94" s="71">
        <f t="shared" si="1"/>
        <v>0</v>
      </c>
      <c r="BG94" s="71">
        <f t="shared" si="1"/>
        <v>0</v>
      </c>
      <c r="BH94" s="71">
        <f t="shared" si="1"/>
        <v>2</v>
      </c>
      <c r="BI94" s="66">
        <f t="shared" si="1"/>
        <v>2</v>
      </c>
      <c r="BJ94" s="66">
        <f t="shared" si="1"/>
        <v>2</v>
      </c>
      <c r="BK94" s="66">
        <f t="shared" si="1"/>
        <v>2</v>
      </c>
      <c r="BL94" s="66">
        <f t="shared" si="1"/>
        <v>2</v>
      </c>
      <c r="BM94" s="71"/>
      <c r="BN94" s="71"/>
      <c r="BO94" s="71"/>
      <c r="BP94" s="77"/>
      <c r="BQ94" s="77"/>
    </row>
    <row r="95" spans="51:69" x14ac:dyDescent="0.15">
      <c r="AZ95" s="66" t="s">
        <v>28</v>
      </c>
      <c r="BA95" s="66">
        <f>_xlfn.XLOOKUP(TRUE,$AZ$75:$AZ$80,BA$75:BA$80,0)</f>
        <v>0</v>
      </c>
      <c r="BB95" s="66">
        <f t="shared" ref="BB95:BL95" si="2">_xlfn.XLOOKUP(TRUE,$AZ$75:$AZ$80,BB$75:BB$80,0)</f>
        <v>0</v>
      </c>
      <c r="BC95" s="66">
        <f t="shared" si="2"/>
        <v>0</v>
      </c>
      <c r="BD95" s="66">
        <f t="shared" si="2"/>
        <v>0</v>
      </c>
      <c r="BE95" s="71">
        <f t="shared" si="2"/>
        <v>0</v>
      </c>
      <c r="BF95" s="71">
        <f t="shared" si="2"/>
        <v>0</v>
      </c>
      <c r="BG95" s="71">
        <f t="shared" si="2"/>
        <v>0</v>
      </c>
      <c r="BH95" s="71">
        <f t="shared" si="2"/>
        <v>0</v>
      </c>
      <c r="BI95" s="66">
        <f t="shared" si="2"/>
        <v>0</v>
      </c>
      <c r="BJ95" s="66">
        <f t="shared" si="2"/>
        <v>0</v>
      </c>
      <c r="BK95" s="66">
        <f t="shared" si="2"/>
        <v>0</v>
      </c>
      <c r="BL95" s="66">
        <f t="shared" si="2"/>
        <v>0</v>
      </c>
      <c r="BM95" s="71"/>
      <c r="BN95" s="71"/>
      <c r="BO95" s="71"/>
      <c r="BP95" s="77"/>
      <c r="BQ95" s="77"/>
    </row>
    <row r="96" spans="51:69" x14ac:dyDescent="0.15">
      <c r="AZ96" s="66" t="s">
        <v>29</v>
      </c>
      <c r="BA96" s="66">
        <f>_xlfn.XLOOKUP(TRUE,$AZ$81:$AZ$86,BA$81:BA$86,0)</f>
        <v>0</v>
      </c>
      <c r="BB96" s="66">
        <f t="shared" ref="BB96:BL96" si="3">_xlfn.XLOOKUP(TRUE,$AZ$81:$AZ$86,BB$81:BB$86,0)</f>
        <v>0</v>
      </c>
      <c r="BC96" s="66">
        <f t="shared" si="3"/>
        <v>0</v>
      </c>
      <c r="BD96" s="66">
        <f t="shared" si="3"/>
        <v>0</v>
      </c>
      <c r="BE96" s="71">
        <f t="shared" si="3"/>
        <v>0</v>
      </c>
      <c r="BF96" s="71">
        <f t="shared" si="3"/>
        <v>0</v>
      </c>
      <c r="BG96" s="71">
        <f t="shared" si="3"/>
        <v>0</v>
      </c>
      <c r="BH96" s="71">
        <f t="shared" si="3"/>
        <v>0</v>
      </c>
      <c r="BI96" s="66">
        <f t="shared" si="3"/>
        <v>0</v>
      </c>
      <c r="BJ96" s="66">
        <f t="shared" si="3"/>
        <v>0</v>
      </c>
      <c r="BK96" s="66">
        <f t="shared" si="3"/>
        <v>0</v>
      </c>
      <c r="BL96" s="66">
        <f t="shared" si="3"/>
        <v>0</v>
      </c>
      <c r="BM96" s="71"/>
      <c r="BN96" s="71"/>
      <c r="BO96" s="71"/>
      <c r="BP96" s="77"/>
      <c r="BQ96" s="77"/>
    </row>
    <row r="97" spans="50:69" x14ac:dyDescent="0.15">
      <c r="AZ97" s="66" t="s">
        <v>84</v>
      </c>
      <c r="BA97" s="66">
        <f>_xlfn.XLOOKUP(TRUE,$AZ$87,BA$87,0)</f>
        <v>0</v>
      </c>
      <c r="BB97" s="66">
        <f t="shared" ref="BB97:BL97" si="4">_xlfn.XLOOKUP(TRUE,$AZ$87,BB$87,0)</f>
        <v>0</v>
      </c>
      <c r="BC97" s="66">
        <f t="shared" si="4"/>
        <v>0</v>
      </c>
      <c r="BD97" s="66">
        <f t="shared" si="4"/>
        <v>0</v>
      </c>
      <c r="BE97" s="71">
        <f t="shared" si="4"/>
        <v>0</v>
      </c>
      <c r="BF97" s="71">
        <f t="shared" si="4"/>
        <v>0</v>
      </c>
      <c r="BG97" s="71">
        <f t="shared" si="4"/>
        <v>0</v>
      </c>
      <c r="BH97" s="71">
        <f t="shared" si="4"/>
        <v>0</v>
      </c>
      <c r="BI97" s="66">
        <f t="shared" si="4"/>
        <v>0</v>
      </c>
      <c r="BJ97" s="66">
        <f t="shared" si="4"/>
        <v>0</v>
      </c>
      <c r="BK97" s="66">
        <f t="shared" si="4"/>
        <v>0</v>
      </c>
      <c r="BL97" s="66">
        <f t="shared" si="4"/>
        <v>0</v>
      </c>
      <c r="BM97" s="71"/>
      <c r="BN97" s="71"/>
      <c r="BO97" s="71"/>
      <c r="BP97" s="77"/>
      <c r="BQ97" s="77"/>
    </row>
    <row r="98" spans="50:69" x14ac:dyDescent="0.15">
      <c r="AZ98" s="66" t="s">
        <v>85</v>
      </c>
      <c r="BA98" s="66">
        <f>_xlfn.XLOOKUP(TRUE,$AZ$88,BA$88,0)</f>
        <v>0</v>
      </c>
      <c r="BB98" s="66">
        <f t="shared" ref="BB98:BL98" si="5">_xlfn.XLOOKUP(TRUE,$AZ$88,BB$88,0)</f>
        <v>0</v>
      </c>
      <c r="BC98" s="66">
        <f t="shared" si="5"/>
        <v>1</v>
      </c>
      <c r="BD98" s="66">
        <f t="shared" si="5"/>
        <v>1</v>
      </c>
      <c r="BE98" s="71">
        <f t="shared" si="5"/>
        <v>0</v>
      </c>
      <c r="BF98" s="71">
        <f t="shared" si="5"/>
        <v>0</v>
      </c>
      <c r="BG98" s="71">
        <f t="shared" si="5"/>
        <v>1</v>
      </c>
      <c r="BH98" s="71">
        <f t="shared" si="5"/>
        <v>1</v>
      </c>
      <c r="BI98" s="66">
        <f t="shared" si="5"/>
        <v>0</v>
      </c>
      <c r="BJ98" s="66">
        <f t="shared" si="5"/>
        <v>0</v>
      </c>
      <c r="BK98" s="66">
        <f t="shared" si="5"/>
        <v>1</v>
      </c>
      <c r="BL98" s="66">
        <f t="shared" si="5"/>
        <v>1</v>
      </c>
      <c r="BM98" s="71"/>
      <c r="BN98" s="71"/>
      <c r="BO98" s="71"/>
      <c r="BP98" s="77"/>
      <c r="BQ98" s="77"/>
    </row>
    <row r="99" spans="50:69" x14ac:dyDescent="0.15">
      <c r="AZ99" s="66" t="s">
        <v>86</v>
      </c>
      <c r="BA99" s="66">
        <f>_xlfn.XLOOKUP(TRUE,$AZ$89,BA$89,0)</f>
        <v>0</v>
      </c>
      <c r="BB99" s="66">
        <f t="shared" ref="BB99:BL99" si="6">_xlfn.XLOOKUP(TRUE,$AZ$89,BB$89,0)</f>
        <v>0</v>
      </c>
      <c r="BC99" s="66">
        <f t="shared" si="6"/>
        <v>0</v>
      </c>
      <c r="BD99" s="66">
        <f t="shared" si="6"/>
        <v>0</v>
      </c>
      <c r="BE99" s="71">
        <f t="shared" si="6"/>
        <v>0</v>
      </c>
      <c r="BF99" s="71">
        <f t="shared" si="6"/>
        <v>0</v>
      </c>
      <c r="BG99" s="71">
        <f t="shared" si="6"/>
        <v>0</v>
      </c>
      <c r="BH99" s="71">
        <f t="shared" si="6"/>
        <v>0</v>
      </c>
      <c r="BI99" s="66">
        <f t="shared" si="6"/>
        <v>0</v>
      </c>
      <c r="BJ99" s="66">
        <f t="shared" si="6"/>
        <v>0</v>
      </c>
      <c r="BK99" s="66">
        <f t="shared" si="6"/>
        <v>0</v>
      </c>
      <c r="BL99" s="66">
        <f t="shared" si="6"/>
        <v>0</v>
      </c>
      <c r="BM99" s="71"/>
      <c r="BN99" s="71"/>
      <c r="BO99" s="71"/>
      <c r="BP99" s="77"/>
      <c r="BQ99" s="77"/>
    </row>
    <row r="100" spans="50:69" x14ac:dyDescent="0.15">
      <c r="AZ100" s="66" t="s">
        <v>87</v>
      </c>
      <c r="BA100" s="66">
        <f>_xlfn.XLOOKUP(TRUE,$AZ$90,BA$90,0)</f>
        <v>0</v>
      </c>
      <c r="BB100" s="66">
        <f t="shared" ref="BB100:BL100" si="7">_xlfn.XLOOKUP(TRUE,$AZ$90,BB$90,0)</f>
        <v>0</v>
      </c>
      <c r="BC100" s="66">
        <f t="shared" si="7"/>
        <v>0</v>
      </c>
      <c r="BD100" s="66">
        <f t="shared" si="7"/>
        <v>0</v>
      </c>
      <c r="BE100" s="71">
        <f t="shared" si="7"/>
        <v>0</v>
      </c>
      <c r="BF100" s="71">
        <f>_xlfn.XLOOKUP(TRUE,$AZ$90,BF$90,0)</f>
        <v>0</v>
      </c>
      <c r="BG100" s="71">
        <f t="shared" si="7"/>
        <v>0</v>
      </c>
      <c r="BH100" s="71">
        <f t="shared" si="7"/>
        <v>0</v>
      </c>
      <c r="BI100" s="66">
        <f t="shared" si="7"/>
        <v>0</v>
      </c>
      <c r="BJ100" s="66">
        <f t="shared" si="7"/>
        <v>0</v>
      </c>
      <c r="BK100" s="66">
        <f t="shared" si="7"/>
        <v>0</v>
      </c>
      <c r="BL100" s="66">
        <f t="shared" si="7"/>
        <v>0</v>
      </c>
      <c r="BM100" s="71"/>
      <c r="BN100" s="71"/>
      <c r="BO100" s="71"/>
      <c r="BP100" s="77"/>
      <c r="BQ100" s="77"/>
    </row>
    <row r="101" spans="50:69" x14ac:dyDescent="0.15">
      <c r="AZ101" s="66" t="s">
        <v>88</v>
      </c>
      <c r="BA101" s="66">
        <f>_xlfn.XLOOKUP(TRUE,$AZ$91,BA$91,0)</f>
        <v>0</v>
      </c>
      <c r="BB101" s="66">
        <f t="shared" ref="BB101:BL101" si="8">_xlfn.XLOOKUP(TRUE,$AZ$91,BB$91,0)</f>
        <v>1</v>
      </c>
      <c r="BC101" s="66">
        <f t="shared" si="8"/>
        <v>1</v>
      </c>
      <c r="BD101" s="66">
        <f t="shared" si="8"/>
        <v>1</v>
      </c>
      <c r="BE101" s="71">
        <f t="shared" si="8"/>
        <v>0</v>
      </c>
      <c r="BF101" s="71">
        <f>_xlfn.XLOOKUP(TRUE,$AZ$91,BF$91,0)</f>
        <v>1</v>
      </c>
      <c r="BG101" s="71">
        <f t="shared" si="8"/>
        <v>1</v>
      </c>
      <c r="BH101" s="71">
        <f t="shared" si="8"/>
        <v>1</v>
      </c>
      <c r="BI101" s="66">
        <f t="shared" si="8"/>
        <v>0</v>
      </c>
      <c r="BJ101" s="66">
        <f t="shared" si="8"/>
        <v>1</v>
      </c>
      <c r="BK101" s="66">
        <f t="shared" si="8"/>
        <v>1</v>
      </c>
      <c r="BL101" s="66">
        <f t="shared" si="8"/>
        <v>1</v>
      </c>
      <c r="BM101" s="71"/>
      <c r="BN101" s="71"/>
      <c r="BO101" s="71"/>
      <c r="BP101" s="77"/>
      <c r="BQ101" s="77"/>
    </row>
    <row r="102" spans="50:69" x14ac:dyDescent="0.15">
      <c r="AZ102" s="66" t="s">
        <v>95</v>
      </c>
      <c r="BA102" s="66">
        <f>_xlfn.XLOOKUP(TRUE,$AZ$92,BA$92,0)</f>
        <v>0</v>
      </c>
      <c r="BB102" s="66">
        <f t="shared" ref="BB102:BL102" si="9">_xlfn.XLOOKUP(TRUE,$AZ$92,BB$92,0)</f>
        <v>0</v>
      </c>
      <c r="BC102" s="66">
        <f t="shared" si="9"/>
        <v>0</v>
      </c>
      <c r="BD102" s="66">
        <f t="shared" si="9"/>
        <v>0</v>
      </c>
      <c r="BE102" s="71">
        <f t="shared" si="9"/>
        <v>0</v>
      </c>
      <c r="BF102" s="71">
        <f>_xlfn.XLOOKUP(TRUE,$AZ$92,BF$92,0)</f>
        <v>0</v>
      </c>
      <c r="BG102" s="71">
        <f t="shared" si="9"/>
        <v>0</v>
      </c>
      <c r="BH102" s="71">
        <f t="shared" si="9"/>
        <v>0</v>
      </c>
      <c r="BI102" s="66">
        <f t="shared" si="9"/>
        <v>0</v>
      </c>
      <c r="BJ102" s="66">
        <f t="shared" si="9"/>
        <v>0</v>
      </c>
      <c r="BK102" s="66">
        <f t="shared" si="9"/>
        <v>0</v>
      </c>
      <c r="BL102" s="66">
        <f t="shared" si="9"/>
        <v>0</v>
      </c>
      <c r="BM102" s="71"/>
      <c r="BN102" s="71"/>
      <c r="BO102" s="71"/>
      <c r="BP102" s="77"/>
      <c r="BQ102" s="77"/>
    </row>
    <row r="105" spans="50:69" x14ac:dyDescent="0.15">
      <c r="AX105" s="63" t="s">
        <v>45</v>
      </c>
      <c r="AY105" s="63">
        <v>1</v>
      </c>
    </row>
    <row r="106" spans="50:69" x14ac:dyDescent="0.15">
      <c r="AX106" s="63" t="s">
        <v>135</v>
      </c>
      <c r="AY106" s="63">
        <v>2</v>
      </c>
    </row>
    <row r="107" spans="50:69" x14ac:dyDescent="0.15">
      <c r="AX107" s="63" t="s">
        <v>93</v>
      </c>
      <c r="AY107" s="63" t="b">
        <v>0</v>
      </c>
    </row>
    <row r="108" spans="50:69" x14ac:dyDescent="0.15">
      <c r="AX108" s="63" t="s">
        <v>94</v>
      </c>
      <c r="AY108" s="63" t="b">
        <v>1</v>
      </c>
    </row>
  </sheetData>
  <sheetProtection algorithmName="SHA-512" hashValue="wh9i0CMznQ8goz4e7+mpNn7BtTZRmhWP3Ka3Gr/CdRcZLxcsiRQA0D9u5Z5LNEVBOuGRpB79iTcKwCDs6EI+Nw==" saltValue="8R7XfZ6s7YJBJqAxRemSLA==" spinCount="100000" sheet="1" objects="1" scenarios="1" selectLockedCells="1" selectUnlockedCells="1"/>
  <mergeCells count="155">
    <mergeCell ref="F8:Q8"/>
    <mergeCell ref="R8:T8"/>
    <mergeCell ref="U8:V8"/>
    <mergeCell ref="W8:X8"/>
    <mergeCell ref="Z8:AA8"/>
    <mergeCell ref="AC8:AD8"/>
    <mergeCell ref="C2:AE2"/>
    <mergeCell ref="AI2:AO9"/>
    <mergeCell ref="C3:F3"/>
    <mergeCell ref="P3:S3"/>
    <mergeCell ref="AD3:AE3"/>
    <mergeCell ref="C7:E7"/>
    <mergeCell ref="F7:Q7"/>
    <mergeCell ref="R7:T7"/>
    <mergeCell ref="U7:W7"/>
    <mergeCell ref="C8:E8"/>
    <mergeCell ref="AQ11:AT11"/>
    <mergeCell ref="E12:F13"/>
    <mergeCell ref="G12:J13"/>
    <mergeCell ref="M12:N13"/>
    <mergeCell ref="O12:Q13"/>
    <mergeCell ref="Z12:AA13"/>
    <mergeCell ref="C10:D15"/>
    <mergeCell ref="E10:F11"/>
    <mergeCell ref="G10:J11"/>
    <mergeCell ref="K10:L17"/>
    <mergeCell ref="M10:N11"/>
    <mergeCell ref="O10:Q11"/>
    <mergeCell ref="C16:D19"/>
    <mergeCell ref="M16:N17"/>
    <mergeCell ref="O16:Q17"/>
    <mergeCell ref="E18:F19"/>
    <mergeCell ref="G18:J19"/>
    <mergeCell ref="C21:D22"/>
    <mergeCell ref="E21:F21"/>
    <mergeCell ref="G21:I21"/>
    <mergeCell ref="J21:K21"/>
    <mergeCell ref="L21:M21"/>
    <mergeCell ref="AB12:AC13"/>
    <mergeCell ref="AD12:AE13"/>
    <mergeCell ref="S13:Y13"/>
    <mergeCell ref="E14:F15"/>
    <mergeCell ref="G14:J15"/>
    <mergeCell ref="M14:N15"/>
    <mergeCell ref="O14:Q15"/>
    <mergeCell ref="S14:AE19"/>
    <mergeCell ref="E16:F17"/>
    <mergeCell ref="G16:J17"/>
    <mergeCell ref="S10:Y12"/>
    <mergeCell ref="Z10:AA11"/>
    <mergeCell ref="AB10:AC11"/>
    <mergeCell ref="AD10:AE11"/>
    <mergeCell ref="E22:F22"/>
    <mergeCell ref="G22:I22"/>
    <mergeCell ref="J22:K22"/>
    <mergeCell ref="L22:M22"/>
    <mergeCell ref="N22:O22"/>
    <mergeCell ref="P22:Q22"/>
    <mergeCell ref="R22:S22"/>
    <mergeCell ref="N21:O21"/>
    <mergeCell ref="P21:Q21"/>
    <mergeCell ref="R21:S21"/>
    <mergeCell ref="T22:U22"/>
    <mergeCell ref="V22:W22"/>
    <mergeCell ref="X22:Y22"/>
    <mergeCell ref="Z22:AA22"/>
    <mergeCell ref="AB22:AC22"/>
    <mergeCell ref="AD22:AE22"/>
    <mergeCell ref="Z21:AA21"/>
    <mergeCell ref="AB21:AC21"/>
    <mergeCell ref="AD21:AE21"/>
    <mergeCell ref="T21:U21"/>
    <mergeCell ref="V21:W21"/>
    <mergeCell ref="X21:Y21"/>
    <mergeCell ref="C24:D31"/>
    <mergeCell ref="E24:G24"/>
    <mergeCell ref="H24:I24"/>
    <mergeCell ref="J24:K24"/>
    <mergeCell ref="L24:M24"/>
    <mergeCell ref="N24:O24"/>
    <mergeCell ref="E29:F29"/>
    <mergeCell ref="G29:AE29"/>
    <mergeCell ref="E30:F30"/>
    <mergeCell ref="G30:AE30"/>
    <mergeCell ref="AB24:AC24"/>
    <mergeCell ref="AD24:AE24"/>
    <mergeCell ref="E25:G25"/>
    <mergeCell ref="H25:I25"/>
    <mergeCell ref="J25:K25"/>
    <mergeCell ref="L25:M25"/>
    <mergeCell ref="Z24:AA24"/>
    <mergeCell ref="V25:W25"/>
    <mergeCell ref="X25:Y25"/>
    <mergeCell ref="Z25:AA25"/>
    <mergeCell ref="AB25:AC25"/>
    <mergeCell ref="AD25:AE25"/>
    <mergeCell ref="E26:G26"/>
    <mergeCell ref="H26:I26"/>
    <mergeCell ref="J26:K26"/>
    <mergeCell ref="L26:M26"/>
    <mergeCell ref="N26:O26"/>
    <mergeCell ref="N25:O25"/>
    <mergeCell ref="P25:Q25"/>
    <mergeCell ref="R25:S25"/>
    <mergeCell ref="T25:U25"/>
    <mergeCell ref="P24:Q24"/>
    <mergeCell ref="R24:S24"/>
    <mergeCell ref="T24:U24"/>
    <mergeCell ref="V24:W24"/>
    <mergeCell ref="X24:Y24"/>
    <mergeCell ref="E31:F31"/>
    <mergeCell ref="G31:P31"/>
    <mergeCell ref="R31:U31"/>
    <mergeCell ref="W31:X31"/>
    <mergeCell ref="Z31:AA31"/>
    <mergeCell ref="AC31:AE31"/>
    <mergeCell ref="AB26:AC26"/>
    <mergeCell ref="AD26:AE26"/>
    <mergeCell ref="E27:F27"/>
    <mergeCell ref="G27:AE27"/>
    <mergeCell ref="E28:F28"/>
    <mergeCell ref="G28:N28"/>
    <mergeCell ref="O28:Q28"/>
    <mergeCell ref="R28:AE28"/>
    <mergeCell ref="P26:Q26"/>
    <mergeCell ref="R26:S26"/>
    <mergeCell ref="T26:U26"/>
    <mergeCell ref="V26:W26"/>
    <mergeCell ref="X26:Y26"/>
    <mergeCell ref="Z26:AA26"/>
    <mergeCell ref="C34:F34"/>
    <mergeCell ref="G34:I34"/>
    <mergeCell ref="K34:Q34"/>
    <mergeCell ref="R34:U34"/>
    <mergeCell ref="V34:AB34"/>
    <mergeCell ref="AC34:AE34"/>
    <mergeCell ref="C33:F33"/>
    <mergeCell ref="G33:I33"/>
    <mergeCell ref="K33:Q33"/>
    <mergeCell ref="R33:U33"/>
    <mergeCell ref="V33:AB33"/>
    <mergeCell ref="AC33:AE33"/>
    <mergeCell ref="C39:G39"/>
    <mergeCell ref="H39:AE39"/>
    <mergeCell ref="C40:G40"/>
    <mergeCell ref="H40:AE40"/>
    <mergeCell ref="C41:G41"/>
    <mergeCell ref="H41:AE41"/>
    <mergeCell ref="C37:G37"/>
    <mergeCell ref="H37:I37"/>
    <mergeCell ref="J37:K37"/>
    <mergeCell ref="M37:N37"/>
    <mergeCell ref="P37:Q37"/>
    <mergeCell ref="C38:G38"/>
    <mergeCell ref="H38:AE38"/>
  </mergeCells>
  <phoneticPr fontId="1"/>
  <conditionalFormatting sqref="F7:Q8 U7:W7 W8:X8 Z8:AA8 AC8:AD8 Z12:AE13 J22:AA22 J37:K37 M37:N37 P37:Q37 H38:AE41">
    <cfRule type="expression" dxfId="36" priority="5">
      <formula>F7=""</formula>
    </cfRule>
  </conditionalFormatting>
  <conditionalFormatting sqref="J22:AA22">
    <cfRule type="expression" dxfId="35" priority="4">
      <formula>AND(J22&lt;&gt;"",OR(J22&lt;1,J22&gt;5))</formula>
    </cfRule>
  </conditionalFormatting>
  <conditionalFormatting sqref="AC31:AE31">
    <cfRule type="expression" dxfId="34" priority="3">
      <formula>AND($AB$31&lt;&gt;"",AC31="")</formula>
    </cfRule>
  </conditionalFormatting>
  <conditionalFormatting sqref="AB31">
    <cfRule type="expression" dxfId="33" priority="2">
      <formula>AB31&lt;&gt;""</formula>
    </cfRule>
  </conditionalFormatting>
  <conditionalFormatting sqref="E10:F11 E14:F15 E12">
    <cfRule type="expression" dxfId="32" priority="6">
      <formula>#REF!=0</formula>
    </cfRule>
  </conditionalFormatting>
  <conditionalFormatting sqref="M10:N11 M16:N17 M14 M12">
    <cfRule type="expression" dxfId="31" priority="7">
      <formula>#REF!=0</formula>
    </cfRule>
  </conditionalFormatting>
  <conditionalFormatting sqref="E21:F22">
    <cfRule type="expression" dxfId="30" priority="8">
      <formula>#REF!=0</formula>
    </cfRule>
  </conditionalFormatting>
  <conditionalFormatting sqref="R28:AE28">
    <cfRule type="expression" dxfId="29" priority="9">
      <formula>AND(#REF!=TRUE,R28="")</formula>
    </cfRule>
  </conditionalFormatting>
  <conditionalFormatting sqref="E24:G24">
    <cfRule type="expression" dxfId="28" priority="10">
      <formula>COUNTIF(#REF!,"TRUE")&gt;=2</formula>
    </cfRule>
  </conditionalFormatting>
  <conditionalFormatting sqref="E25:G25">
    <cfRule type="expression" dxfId="27" priority="11">
      <formula>COUNTIF(#REF!,"TRUE")&gt;=2</formula>
    </cfRule>
  </conditionalFormatting>
  <conditionalFormatting sqref="E26:G26">
    <cfRule type="expression" dxfId="26" priority="12">
      <formula>COUNTIF(#REF!,"TRUE")&gt;=2</formula>
    </cfRule>
  </conditionalFormatting>
  <conditionalFormatting sqref="E16:F19">
    <cfRule type="expression" dxfId="25" priority="13">
      <formula>COUNTIF($AY$107:$AY$108,"TRUE")&gt;=2</formula>
    </cfRule>
  </conditionalFormatting>
  <conditionalFormatting sqref="E16 M12">
    <cfRule type="expression" dxfId="24" priority="14">
      <formula>AND($AY$106=2,$AY$107=TRUE)</formula>
    </cfRule>
  </conditionalFormatting>
  <conditionalFormatting sqref="E16:F19 M14">
    <cfRule type="expression" dxfId="23" priority="15">
      <formula>AND($AY$106=3,COUNTIF($AY$107:$AY$108,"TRUE")&lt;&gt;0)</formula>
    </cfRule>
  </conditionalFormatting>
  <conditionalFormatting sqref="M16:N17 E16:F19">
    <cfRule type="expression" dxfId="22" priority="16">
      <formula>AND($AY$106=4,COUNTIF($AY$107:$AY$108,"TRUE")&lt;&gt;0)</formula>
    </cfRule>
  </conditionalFormatting>
  <conditionalFormatting sqref="R31:U31 W31:X31 Z31:AA31">
    <cfRule type="expression" dxfId="21" priority="17">
      <formula>AND(#REF!=TRUE,R31="")</formula>
    </cfRule>
  </conditionalFormatting>
  <conditionalFormatting sqref="Z12:AE13">
    <cfRule type="expression" dxfId="20" priority="1">
      <formula>AND(Z12&lt;&gt;"",ISNUMBER(Z12)=FALSE)</formula>
    </cfRule>
  </conditionalFormatting>
  <dataValidations count="1">
    <dataValidation type="list" allowBlank="1" showInputMessage="1" showErrorMessage="1" sqref="Z31" xr:uid="{27C02D4E-9DEA-48EB-9A5E-20B77EE835A5}">
      <formula1>"在学中,卒業"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0</xdr:rowOff>
                  </from>
                  <to>
                    <xdr:col>13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15</xdr:col>
                    <xdr:colOff>123825</xdr:colOff>
                    <xdr:row>23</xdr:row>
                    <xdr:rowOff>0</xdr:rowOff>
                  </from>
                  <to>
                    <xdr:col>17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19</xdr:col>
                    <xdr:colOff>123825</xdr:colOff>
                    <xdr:row>23</xdr:row>
                    <xdr:rowOff>0</xdr:rowOff>
                  </from>
                  <to>
                    <xdr:col>21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23</xdr:col>
                    <xdr:colOff>123825</xdr:colOff>
                    <xdr:row>23</xdr:row>
                    <xdr:rowOff>0</xdr:rowOff>
                  </from>
                  <to>
                    <xdr:col>25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27</xdr:col>
                    <xdr:colOff>123825</xdr:colOff>
                    <xdr:row>23</xdr:row>
                    <xdr:rowOff>0</xdr:rowOff>
                  </from>
                  <to>
                    <xdr:col>29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0</xdr:rowOff>
                  </from>
                  <to>
                    <xdr:col>13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15</xdr:col>
                    <xdr:colOff>123825</xdr:colOff>
                    <xdr:row>24</xdr:row>
                    <xdr:rowOff>0</xdr:rowOff>
                  </from>
                  <to>
                    <xdr:col>17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19</xdr:col>
                    <xdr:colOff>123825</xdr:colOff>
                    <xdr:row>24</xdr:row>
                    <xdr:rowOff>0</xdr:rowOff>
                  </from>
                  <to>
                    <xdr:col>21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23</xdr:col>
                    <xdr:colOff>123825</xdr:colOff>
                    <xdr:row>24</xdr:row>
                    <xdr:rowOff>0</xdr:rowOff>
                  </from>
                  <to>
                    <xdr:col>25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27</xdr:col>
                    <xdr:colOff>123825</xdr:colOff>
                    <xdr:row>24</xdr:row>
                    <xdr:rowOff>0</xdr:rowOff>
                  </from>
                  <to>
                    <xdr:col>29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0</xdr:rowOff>
                  </from>
                  <to>
                    <xdr:col>13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15</xdr:col>
                    <xdr:colOff>123825</xdr:colOff>
                    <xdr:row>25</xdr:row>
                    <xdr:rowOff>0</xdr:rowOff>
                  </from>
                  <to>
                    <xdr:col>17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19</xdr:col>
                    <xdr:colOff>123825</xdr:colOff>
                    <xdr:row>25</xdr:row>
                    <xdr:rowOff>0</xdr:rowOff>
                  </from>
                  <to>
                    <xdr:col>21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23</xdr:col>
                    <xdr:colOff>123825</xdr:colOff>
                    <xdr:row>25</xdr:row>
                    <xdr:rowOff>0</xdr:rowOff>
                  </from>
                  <to>
                    <xdr:col>25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27</xdr:col>
                    <xdr:colOff>123825</xdr:colOff>
                    <xdr:row>25</xdr:row>
                    <xdr:rowOff>0</xdr:rowOff>
                  </from>
                  <to>
                    <xdr:col>29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4</xdr:col>
                    <xdr:colOff>123825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4</xdr:col>
                    <xdr:colOff>123825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4</xdr:col>
                    <xdr:colOff>123825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4</xdr:col>
                    <xdr:colOff>123825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4</xdr:col>
                    <xdr:colOff>123825</xdr:colOff>
                    <xdr:row>30</xdr:row>
                    <xdr:rowOff>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4</xdr:col>
                    <xdr:colOff>123825</xdr:colOff>
                    <xdr:row>15</xdr:row>
                    <xdr:rowOff>0</xdr:rowOff>
                  </from>
                  <to>
                    <xdr:col>6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4</xdr:col>
                    <xdr:colOff>123825</xdr:colOff>
                    <xdr:row>17</xdr:row>
                    <xdr:rowOff>0</xdr:rowOff>
                  </from>
                  <to>
                    <xdr:col>6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Option Button 26">
              <controlPr defaultSize="0" autoFill="0" autoLine="0" autoPict="0">
                <anchor moveWithCells="1">
                  <from>
                    <xdr:col>4</xdr:col>
                    <xdr:colOff>123825</xdr:colOff>
                    <xdr:row>9</xdr:row>
                    <xdr:rowOff>0</xdr:rowOff>
                  </from>
                  <to>
                    <xdr:col>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Option Button 27">
              <controlPr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Option Button 28">
              <controlPr defaultSize="0" autoFill="0" autoLine="0" autoPict="0">
                <anchor moveWithCells="1">
                  <from>
                    <xdr:col>12</xdr:col>
                    <xdr:colOff>123825</xdr:colOff>
                    <xdr:row>9</xdr:row>
                    <xdr:rowOff>0</xdr:rowOff>
                  </from>
                  <to>
                    <xdr:col>14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Option Button 29">
              <controlPr defaultSize="0" autoFill="0" autoLine="0" autoPict="0">
                <anchor moveWithCells="1">
                  <from>
                    <xdr:col>12</xdr:col>
                    <xdr:colOff>123825</xdr:colOff>
                    <xdr:row>11</xdr:row>
                    <xdr:rowOff>0</xdr:rowOff>
                  </from>
                  <to>
                    <xdr:col>14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Option Button 30">
              <controlPr defaultSize="0" autoFill="0" autoLine="0" autoPict="0">
                <anchor moveWithCells="1">
                  <from>
                    <xdr:col>12</xdr:col>
                    <xdr:colOff>123825</xdr:colOff>
                    <xdr:row>13</xdr:row>
                    <xdr:rowOff>0</xdr:rowOff>
                  </from>
                  <to>
                    <xdr:col>14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Option Button 31">
              <controlPr defaultSize="0" autoFill="0" autoLine="0" autoPict="0">
                <anchor moveWithCells="1">
                  <from>
                    <xdr:col>12</xdr:col>
                    <xdr:colOff>123825</xdr:colOff>
                    <xdr:row>15</xdr:row>
                    <xdr:rowOff>0</xdr:rowOff>
                  </from>
                  <to>
                    <xdr:col>14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Option Button 32">
              <controlPr defaultSize="0" autoFill="0" autoLine="0" autoPict="0">
                <anchor moveWithCells="1">
                  <from>
                    <xdr:col>4</xdr:col>
                    <xdr:colOff>123825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Option Button 33">
              <controlPr defaultSize="0" autoFill="0" autoLine="0" autoPict="0">
                <anchor moveWithCells="1">
                  <from>
                    <xdr:col>4</xdr:col>
                    <xdr:colOff>123825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Option Button 45">
              <controlPr defaultSize="0" autoFill="0" autoLine="0" autoPict="0">
                <anchor moveWithCells="1">
                  <from>
                    <xdr:col>4</xdr:col>
                    <xdr:colOff>123825</xdr:colOff>
                    <xdr:row>11</xdr:row>
                    <xdr:rowOff>0</xdr:rowOff>
                  </from>
                  <to>
                    <xdr:col>6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Group Box 35">
              <controlPr defaultSize="0" autoFill="0" autoPict="0">
                <anchor moveWithCells="1">
                  <from>
                    <xdr:col>4</xdr:col>
                    <xdr:colOff>0</xdr:colOff>
                    <xdr:row>19</xdr:row>
                    <xdr:rowOff>76200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Group Box 36">
              <controlPr defaultSize="0" autoFill="0" autoPict="0">
                <anchor moveWithCells="1">
                  <from>
                    <xdr:col>3</xdr:col>
                    <xdr:colOff>152400</xdr:colOff>
                    <xdr:row>7</xdr:row>
                    <xdr:rowOff>476250</xdr:rowOff>
                  </from>
                  <to>
                    <xdr:col>6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Group Box 37">
              <controlPr defaultSize="0" autoFill="0" autoPict="0">
                <anchor moveWithCells="1">
                  <from>
                    <xdr:col>11</xdr:col>
                    <xdr:colOff>161925</xdr:colOff>
                    <xdr:row>8</xdr:row>
                    <xdr:rowOff>19050</xdr:rowOff>
                  </from>
                  <to>
                    <xdr:col>14</xdr:col>
                    <xdr:colOff>76200</xdr:colOff>
                    <xdr:row>17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3298-8C55-4ABC-B830-0276E313716E}">
  <sheetPr>
    <pageSetUpPr fitToPage="1"/>
  </sheetPr>
  <dimension ref="A1:CV109"/>
  <sheetViews>
    <sheetView workbookViewId="0">
      <selection activeCell="F7" sqref="F7:Q7"/>
    </sheetView>
  </sheetViews>
  <sheetFormatPr defaultRowHeight="12" x14ac:dyDescent="0.15"/>
  <cols>
    <col min="1" max="1" width="3.5" style="2" customWidth="1"/>
    <col min="2" max="2" width="1.625" style="2" customWidth="1"/>
    <col min="3" max="31" width="3" style="2" customWidth="1"/>
    <col min="32" max="32" width="1.625" style="2" customWidth="1"/>
    <col min="33" max="33" width="3.5" style="2" customWidth="1"/>
    <col min="34" max="34" width="3" style="2" customWidth="1"/>
    <col min="35" max="35" width="6.25" style="2" bestFit="1" customWidth="1"/>
    <col min="36" max="37" width="5" style="2" bestFit="1" customWidth="1"/>
    <col min="38" max="38" width="5" style="2" customWidth="1"/>
    <col min="39" max="40" width="9.625" style="2" customWidth="1"/>
    <col min="41" max="49" width="9" style="2"/>
    <col min="50" max="50" width="8" style="86" hidden="1" customWidth="1"/>
    <col min="51" max="51" width="8.875" style="86" hidden="1" customWidth="1"/>
    <col min="52" max="52" width="8" style="86" hidden="1" customWidth="1"/>
    <col min="53" max="69" width="6.125" style="86" hidden="1" customWidth="1"/>
    <col min="70" max="100" width="9" style="63" hidden="1" customWidth="1"/>
    <col min="101" max="16384" width="9" style="63"/>
  </cols>
  <sheetData>
    <row r="1" spans="1:69" s="2" customFormat="1" ht="27" customHeight="1" x14ac:dyDescent="0.15">
      <c r="A1" s="1"/>
      <c r="AG1" s="3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</row>
    <row r="2" spans="1:69" s="2" customFormat="1" ht="40.5" customHeight="1" x14ac:dyDescent="0.15">
      <c r="C2" s="201" t="s">
        <v>120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I2" s="202" t="s">
        <v>98</v>
      </c>
      <c r="AJ2" s="202"/>
      <c r="AK2" s="202"/>
      <c r="AL2" s="202"/>
      <c r="AM2" s="202"/>
      <c r="AN2" s="202"/>
      <c r="AO2" s="202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</row>
    <row r="3" spans="1:69" s="2" customFormat="1" ht="25.5" customHeight="1" x14ac:dyDescent="0.15">
      <c r="C3" s="104" t="s">
        <v>43</v>
      </c>
      <c r="D3" s="105"/>
      <c r="E3" s="105"/>
      <c r="F3" s="106"/>
      <c r="G3" s="48" t="s">
        <v>49</v>
      </c>
      <c r="H3" s="48" t="s">
        <v>50</v>
      </c>
      <c r="I3" s="48" t="s">
        <v>118</v>
      </c>
      <c r="J3" s="100"/>
      <c r="K3" s="100"/>
      <c r="L3" s="100"/>
      <c r="M3" s="100"/>
      <c r="P3" s="104" t="s">
        <v>53</v>
      </c>
      <c r="Q3" s="105"/>
      <c r="R3" s="105"/>
      <c r="S3" s="106"/>
      <c r="T3" s="101"/>
      <c r="U3" s="101"/>
      <c r="V3" s="101"/>
      <c r="W3" s="101"/>
      <c r="X3" s="101"/>
      <c r="Y3" s="101"/>
      <c r="Z3" s="101"/>
      <c r="AA3" s="101"/>
      <c r="AB3" s="6"/>
      <c r="AC3" s="6"/>
      <c r="AD3" s="242"/>
      <c r="AE3" s="243"/>
      <c r="AI3" s="202"/>
      <c r="AJ3" s="202"/>
      <c r="AK3" s="202"/>
      <c r="AL3" s="202"/>
      <c r="AM3" s="202"/>
      <c r="AN3" s="202"/>
      <c r="AO3" s="202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</row>
    <row r="4" spans="1:69" s="2" customFormat="1" ht="15" customHeight="1" x14ac:dyDescent="0.15"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S4" s="9"/>
      <c r="T4" s="9"/>
      <c r="U4" s="9"/>
      <c r="V4" s="9"/>
      <c r="W4" s="9"/>
      <c r="X4" s="10"/>
      <c r="Y4" s="10"/>
      <c r="Z4" s="10"/>
      <c r="AA4" s="10"/>
      <c r="AB4" s="10"/>
      <c r="AC4" s="10"/>
      <c r="AD4" s="10"/>
      <c r="AE4" s="11" t="s">
        <v>57</v>
      </c>
      <c r="AI4" s="202"/>
      <c r="AJ4" s="202"/>
      <c r="AK4" s="202"/>
      <c r="AL4" s="202"/>
      <c r="AM4" s="202"/>
      <c r="AN4" s="202"/>
      <c r="AO4" s="202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</row>
    <row r="5" spans="1:69" s="2" customFormat="1" ht="3" customHeight="1" x14ac:dyDescent="0.15"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I5" s="202"/>
      <c r="AJ5" s="202"/>
      <c r="AK5" s="202"/>
      <c r="AL5" s="202"/>
      <c r="AM5" s="202"/>
      <c r="AN5" s="202"/>
      <c r="AO5" s="202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</row>
    <row r="6" spans="1:69" s="2" customFormat="1" ht="6" customHeight="1" x14ac:dyDescent="0.15">
      <c r="C6" s="16"/>
      <c r="D6" s="16"/>
      <c r="E6" s="16"/>
      <c r="F6" s="16"/>
      <c r="G6" s="17"/>
      <c r="H6" s="17"/>
      <c r="I6" s="17"/>
      <c r="J6" s="17"/>
      <c r="K6" s="17"/>
      <c r="L6" s="17"/>
      <c r="M6" s="17"/>
      <c r="N6" s="18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I6" s="202"/>
      <c r="AJ6" s="202"/>
      <c r="AK6" s="202"/>
      <c r="AL6" s="202"/>
      <c r="AM6" s="202"/>
      <c r="AN6" s="202"/>
      <c r="AO6" s="202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</row>
    <row r="7" spans="1:69" s="2" customFormat="1" ht="38.25" customHeight="1" x14ac:dyDescent="0.15">
      <c r="C7" s="205" t="s">
        <v>0</v>
      </c>
      <c r="D7" s="141"/>
      <c r="E7" s="206"/>
      <c r="F7" s="239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1"/>
      <c r="R7" s="146" t="s">
        <v>2</v>
      </c>
      <c r="S7" s="146"/>
      <c r="T7" s="146"/>
      <c r="U7" s="244"/>
      <c r="V7" s="244"/>
      <c r="W7" s="244"/>
      <c r="AI7" s="202"/>
      <c r="AJ7" s="202"/>
      <c r="AK7" s="202"/>
      <c r="AL7" s="202"/>
      <c r="AM7" s="202"/>
      <c r="AN7" s="202"/>
      <c r="AO7" s="202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</row>
    <row r="8" spans="1:69" s="2" customFormat="1" ht="38.25" customHeight="1" x14ac:dyDescent="0.15">
      <c r="C8" s="208" t="s">
        <v>1</v>
      </c>
      <c r="D8" s="165"/>
      <c r="E8" s="166"/>
      <c r="F8" s="239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1"/>
      <c r="R8" s="102" t="s">
        <v>3</v>
      </c>
      <c r="S8" s="102"/>
      <c r="T8" s="102"/>
      <c r="U8" s="107" t="s">
        <v>51</v>
      </c>
      <c r="V8" s="108"/>
      <c r="W8" s="210"/>
      <c r="X8" s="210"/>
      <c r="Y8" s="59" t="s">
        <v>34</v>
      </c>
      <c r="Z8" s="210"/>
      <c r="AA8" s="210"/>
      <c r="AB8" s="59" t="s">
        <v>35</v>
      </c>
      <c r="AC8" s="210"/>
      <c r="AD8" s="210"/>
      <c r="AE8" s="47" t="s">
        <v>36</v>
      </c>
      <c r="AI8" s="202"/>
      <c r="AJ8" s="202"/>
      <c r="AK8" s="202"/>
      <c r="AL8" s="202"/>
      <c r="AM8" s="202"/>
      <c r="AN8" s="202"/>
      <c r="AO8" s="202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</row>
    <row r="9" spans="1:69" s="2" customFormat="1" ht="6" customHeight="1" x14ac:dyDescent="0.15"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7"/>
      <c r="S9" s="7"/>
      <c r="T9" s="8"/>
      <c r="U9" s="8"/>
      <c r="V9" s="8"/>
      <c r="W9" s="8"/>
      <c r="X9" s="8"/>
      <c r="Y9" s="8"/>
      <c r="Z9" s="8"/>
      <c r="AA9" s="8"/>
      <c r="AB9" s="7"/>
      <c r="AC9" s="7"/>
      <c r="AD9" s="8"/>
      <c r="AI9" s="202"/>
      <c r="AJ9" s="202"/>
      <c r="AK9" s="202"/>
      <c r="AL9" s="202"/>
      <c r="AM9" s="202"/>
      <c r="AN9" s="202"/>
      <c r="AO9" s="202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</row>
    <row r="10" spans="1:69" s="2" customFormat="1" ht="12" customHeight="1" x14ac:dyDescent="0.15">
      <c r="C10" s="191" t="s">
        <v>45</v>
      </c>
      <c r="D10" s="191"/>
      <c r="E10" s="144" t="b">
        <v>1</v>
      </c>
      <c r="F10" s="145"/>
      <c r="G10" s="158" t="s">
        <v>44</v>
      </c>
      <c r="H10" s="158"/>
      <c r="I10" s="158"/>
      <c r="J10" s="159"/>
      <c r="K10" s="192" t="s">
        <v>15</v>
      </c>
      <c r="L10" s="193"/>
      <c r="M10" s="126"/>
      <c r="N10" s="127"/>
      <c r="O10" s="158" t="s">
        <v>16</v>
      </c>
      <c r="P10" s="158"/>
      <c r="Q10" s="159"/>
      <c r="S10" s="179" t="s">
        <v>108</v>
      </c>
      <c r="T10" s="180"/>
      <c r="U10" s="180"/>
      <c r="V10" s="180"/>
      <c r="W10" s="180"/>
      <c r="X10" s="180"/>
      <c r="Y10" s="181"/>
      <c r="Z10" s="102" t="s">
        <v>39</v>
      </c>
      <c r="AA10" s="102"/>
      <c r="AB10" s="102" t="s">
        <v>40</v>
      </c>
      <c r="AC10" s="102"/>
      <c r="AD10" s="102" t="s">
        <v>41</v>
      </c>
      <c r="AE10" s="102"/>
      <c r="AI10" s="20"/>
      <c r="AJ10" s="20" t="s">
        <v>44</v>
      </c>
      <c r="AK10" s="20" t="s">
        <v>121</v>
      </c>
      <c r="AL10" s="20" t="s">
        <v>64</v>
      </c>
      <c r="AO10" s="21"/>
      <c r="AP10" s="21"/>
      <c r="AQ10" s="21"/>
      <c r="AR10" s="21"/>
      <c r="AS10" s="21"/>
      <c r="AT10" s="21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</row>
    <row r="11" spans="1:69" s="2" customFormat="1" ht="12" customHeight="1" x14ac:dyDescent="0.15">
      <c r="C11" s="191"/>
      <c r="D11" s="191"/>
      <c r="E11" s="144"/>
      <c r="F11" s="145"/>
      <c r="G11" s="158"/>
      <c r="H11" s="158"/>
      <c r="I11" s="158"/>
      <c r="J11" s="159"/>
      <c r="K11" s="194"/>
      <c r="L11" s="195"/>
      <c r="M11" s="126"/>
      <c r="N11" s="127"/>
      <c r="O11" s="158"/>
      <c r="P11" s="158"/>
      <c r="Q11" s="159"/>
      <c r="S11" s="182"/>
      <c r="T11" s="183"/>
      <c r="U11" s="183"/>
      <c r="V11" s="183"/>
      <c r="W11" s="183"/>
      <c r="X11" s="183"/>
      <c r="Y11" s="184"/>
      <c r="Z11" s="102"/>
      <c r="AA11" s="102"/>
      <c r="AB11" s="102"/>
      <c r="AC11" s="102"/>
      <c r="AD11" s="102"/>
      <c r="AE11" s="102"/>
      <c r="AI11" s="22" t="s">
        <v>129</v>
      </c>
      <c r="AJ11" s="23" t="str">
        <f>BM50</f>
        <v>×</v>
      </c>
      <c r="AK11" s="23" t="str">
        <f>BP50</f>
        <v>×</v>
      </c>
      <c r="AL11" s="23" t="str">
        <f>BP50</f>
        <v>×</v>
      </c>
      <c r="AO11" s="61"/>
      <c r="AP11" s="61"/>
      <c r="AQ11" s="186"/>
      <c r="AR11" s="186"/>
      <c r="AS11" s="186"/>
      <c r="AT11" s="186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</row>
    <row r="12" spans="1:69" s="2" customFormat="1" ht="12" customHeight="1" x14ac:dyDescent="0.15">
      <c r="C12" s="191"/>
      <c r="D12" s="191"/>
      <c r="E12" s="187"/>
      <c r="F12" s="188"/>
      <c r="G12" s="164" t="s">
        <v>119</v>
      </c>
      <c r="H12" s="165"/>
      <c r="I12" s="165"/>
      <c r="J12" s="166"/>
      <c r="K12" s="194"/>
      <c r="L12" s="195"/>
      <c r="M12" s="160"/>
      <c r="N12" s="161"/>
      <c r="O12" s="164" t="s">
        <v>17</v>
      </c>
      <c r="P12" s="165"/>
      <c r="Q12" s="166"/>
      <c r="S12" s="182"/>
      <c r="T12" s="183"/>
      <c r="U12" s="183"/>
      <c r="V12" s="183"/>
      <c r="W12" s="183"/>
      <c r="X12" s="183"/>
      <c r="Y12" s="184"/>
      <c r="Z12" s="227"/>
      <c r="AA12" s="227"/>
      <c r="AB12" s="227"/>
      <c r="AC12" s="227"/>
      <c r="AD12" s="227"/>
      <c r="AE12" s="227"/>
      <c r="AI12" s="24" t="s">
        <v>130</v>
      </c>
      <c r="AJ12" s="25" t="str">
        <f>BN50</f>
        <v>×</v>
      </c>
      <c r="AK12" s="25" t="str">
        <f>BQ50</f>
        <v>×</v>
      </c>
      <c r="AL12" s="25" t="str">
        <f>BQ50</f>
        <v>×</v>
      </c>
      <c r="AO12" s="61"/>
      <c r="AP12" s="61"/>
      <c r="AQ12" s="61"/>
      <c r="AR12" s="61"/>
      <c r="AS12" s="61"/>
      <c r="AT12" s="61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</row>
    <row r="13" spans="1:69" s="2" customFormat="1" ht="12" customHeight="1" x14ac:dyDescent="0.15">
      <c r="C13" s="191"/>
      <c r="D13" s="191"/>
      <c r="E13" s="189"/>
      <c r="F13" s="190"/>
      <c r="G13" s="167"/>
      <c r="H13" s="168"/>
      <c r="I13" s="168"/>
      <c r="J13" s="169"/>
      <c r="K13" s="194"/>
      <c r="L13" s="195"/>
      <c r="M13" s="162"/>
      <c r="N13" s="163"/>
      <c r="O13" s="167"/>
      <c r="P13" s="168"/>
      <c r="Q13" s="169"/>
      <c r="S13" s="155" t="s">
        <v>42</v>
      </c>
      <c r="T13" s="156"/>
      <c r="U13" s="156"/>
      <c r="V13" s="156"/>
      <c r="W13" s="156"/>
      <c r="X13" s="156"/>
      <c r="Y13" s="157"/>
      <c r="Z13" s="227"/>
      <c r="AA13" s="227"/>
      <c r="AB13" s="227"/>
      <c r="AC13" s="227"/>
      <c r="AD13" s="227"/>
      <c r="AE13" s="227"/>
      <c r="AI13" s="26" t="s">
        <v>128</v>
      </c>
      <c r="AJ13" s="27" t="str">
        <f>BA50</f>
        <v>×</v>
      </c>
      <c r="AK13" s="27" t="str">
        <f>BE50</f>
        <v>×</v>
      </c>
      <c r="AL13" s="27" t="str">
        <f>BI50</f>
        <v>×</v>
      </c>
      <c r="AO13" s="61"/>
      <c r="AP13" s="61"/>
      <c r="AQ13" s="61"/>
      <c r="AR13" s="61"/>
      <c r="AS13" s="61"/>
      <c r="AT13" s="61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</row>
    <row r="14" spans="1:69" s="2" customFormat="1" ht="12" customHeight="1" x14ac:dyDescent="0.15">
      <c r="C14" s="191"/>
      <c r="D14" s="191"/>
      <c r="E14" s="144" t="b">
        <v>1</v>
      </c>
      <c r="F14" s="145"/>
      <c r="G14" s="158" t="s">
        <v>48</v>
      </c>
      <c r="H14" s="158"/>
      <c r="I14" s="158"/>
      <c r="J14" s="159"/>
      <c r="K14" s="194"/>
      <c r="L14" s="195"/>
      <c r="M14" s="160"/>
      <c r="N14" s="161"/>
      <c r="O14" s="164" t="s">
        <v>18</v>
      </c>
      <c r="P14" s="165"/>
      <c r="Q14" s="166"/>
      <c r="S14" s="228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30"/>
      <c r="AI14" s="28" t="s">
        <v>63</v>
      </c>
      <c r="AJ14" s="29" t="str">
        <f>BO50</f>
        <v>×</v>
      </c>
      <c r="AK14" s="29" t="str">
        <f>BQ50</f>
        <v>×</v>
      </c>
      <c r="AL14" s="29" t="str">
        <f>BQ50</f>
        <v>×</v>
      </c>
      <c r="AO14" s="21"/>
      <c r="AP14" s="21"/>
      <c r="AQ14" s="21"/>
      <c r="AR14" s="21"/>
      <c r="AS14" s="21"/>
      <c r="AT14" s="21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</row>
    <row r="15" spans="1:69" s="2" customFormat="1" ht="12" customHeight="1" x14ac:dyDescent="0.15">
      <c r="C15" s="191"/>
      <c r="D15" s="191"/>
      <c r="E15" s="144"/>
      <c r="F15" s="145"/>
      <c r="G15" s="158"/>
      <c r="H15" s="158"/>
      <c r="I15" s="158"/>
      <c r="J15" s="159"/>
      <c r="K15" s="194"/>
      <c r="L15" s="195"/>
      <c r="M15" s="162"/>
      <c r="N15" s="163"/>
      <c r="O15" s="167"/>
      <c r="P15" s="168"/>
      <c r="Q15" s="169"/>
      <c r="S15" s="231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3"/>
      <c r="AI15" s="30" t="s">
        <v>17</v>
      </c>
      <c r="AJ15" s="31" t="str">
        <f>BB50</f>
        <v>×</v>
      </c>
      <c r="AK15" s="31" t="str">
        <f>BF50</f>
        <v>×</v>
      </c>
      <c r="AL15" s="31" t="str">
        <f>BJ50</f>
        <v>×</v>
      </c>
      <c r="AO15" s="21"/>
      <c r="AP15" s="21"/>
      <c r="AQ15" s="21"/>
      <c r="AR15" s="21"/>
      <c r="AS15" s="21"/>
      <c r="AT15" s="21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</row>
    <row r="16" spans="1:69" s="2" customFormat="1" ht="12" customHeight="1" x14ac:dyDescent="0.15">
      <c r="C16" s="149" t="s">
        <v>20</v>
      </c>
      <c r="D16" s="149"/>
      <c r="E16" s="144" t="b">
        <v>0</v>
      </c>
      <c r="F16" s="145"/>
      <c r="G16" s="158" t="s">
        <v>46</v>
      </c>
      <c r="H16" s="158"/>
      <c r="I16" s="158"/>
      <c r="J16" s="159"/>
      <c r="K16" s="194"/>
      <c r="L16" s="195"/>
      <c r="M16" s="126"/>
      <c r="N16" s="127"/>
      <c r="O16" s="158" t="s">
        <v>19</v>
      </c>
      <c r="P16" s="158"/>
      <c r="Q16" s="159"/>
      <c r="S16" s="231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3"/>
      <c r="AI16" s="32" t="s">
        <v>18</v>
      </c>
      <c r="AJ16" s="33" t="str">
        <f>BC50</f>
        <v>×</v>
      </c>
      <c r="AK16" s="33" t="str">
        <f>BG50</f>
        <v>×</v>
      </c>
      <c r="AL16" s="33" t="str">
        <f>BK50</f>
        <v>×</v>
      </c>
      <c r="AM16" s="46"/>
      <c r="AN16" s="46"/>
      <c r="AO16" s="21"/>
      <c r="AP16" s="21"/>
      <c r="AQ16" s="21"/>
      <c r="AR16" s="21"/>
      <c r="AS16" s="21"/>
      <c r="AT16" s="21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</row>
    <row r="17" spans="3:69" s="2" customFormat="1" ht="12" customHeight="1" x14ac:dyDescent="0.15">
      <c r="C17" s="149"/>
      <c r="D17" s="149"/>
      <c r="E17" s="144"/>
      <c r="F17" s="145"/>
      <c r="G17" s="158"/>
      <c r="H17" s="158"/>
      <c r="I17" s="158"/>
      <c r="J17" s="159"/>
      <c r="K17" s="196"/>
      <c r="L17" s="197"/>
      <c r="M17" s="126"/>
      <c r="N17" s="127"/>
      <c r="O17" s="158"/>
      <c r="P17" s="158"/>
      <c r="Q17" s="159"/>
      <c r="S17" s="231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3"/>
      <c r="AI17" s="35" t="s">
        <v>19</v>
      </c>
      <c r="AJ17" s="36" t="str">
        <f>BD50</f>
        <v>×</v>
      </c>
      <c r="AK17" s="36" t="str">
        <f>BH50</f>
        <v>×</v>
      </c>
      <c r="AL17" s="36" t="str">
        <f>BL50</f>
        <v>×</v>
      </c>
      <c r="AM17" s="46"/>
      <c r="AN17" s="46"/>
      <c r="AO17" s="21"/>
      <c r="AP17" s="21"/>
      <c r="AQ17" s="21"/>
      <c r="AR17" s="21"/>
      <c r="AS17" s="21"/>
      <c r="AT17" s="21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</row>
    <row r="18" spans="3:69" s="2" customFormat="1" ht="12" customHeight="1" x14ac:dyDescent="0.15">
      <c r="C18" s="149"/>
      <c r="D18" s="149"/>
      <c r="E18" s="144" t="b">
        <v>0</v>
      </c>
      <c r="F18" s="145"/>
      <c r="G18" s="158" t="s">
        <v>47</v>
      </c>
      <c r="H18" s="158"/>
      <c r="I18" s="158"/>
      <c r="J18" s="159"/>
      <c r="K18" s="54"/>
      <c r="L18" s="55"/>
      <c r="M18" s="56"/>
      <c r="N18" s="56"/>
      <c r="O18" s="56"/>
      <c r="P18" s="56"/>
      <c r="Q18" s="56"/>
      <c r="S18" s="231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3"/>
      <c r="AO18" s="21"/>
      <c r="AP18" s="21"/>
      <c r="AQ18" s="21"/>
      <c r="AR18" s="21"/>
      <c r="AS18" s="21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</row>
    <row r="19" spans="3:69" s="2" customFormat="1" ht="12" customHeight="1" x14ac:dyDescent="0.15">
      <c r="C19" s="149"/>
      <c r="D19" s="149"/>
      <c r="E19" s="144"/>
      <c r="F19" s="145"/>
      <c r="G19" s="158"/>
      <c r="H19" s="158"/>
      <c r="I19" s="158"/>
      <c r="J19" s="159"/>
      <c r="K19" s="57"/>
      <c r="L19" s="58"/>
      <c r="M19" s="34"/>
      <c r="N19" s="34"/>
      <c r="O19" s="34"/>
      <c r="P19" s="34"/>
      <c r="Q19" s="34"/>
      <c r="R19" s="34"/>
      <c r="S19" s="234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6"/>
      <c r="AI19" s="4" t="s">
        <v>99</v>
      </c>
      <c r="AM19" s="21"/>
      <c r="AN19" s="21"/>
      <c r="AO19" s="21"/>
      <c r="AP19" s="21"/>
      <c r="AQ19" s="21"/>
      <c r="AR19" s="21"/>
      <c r="AS19" s="21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</row>
    <row r="20" spans="3:69" s="2" customFormat="1" ht="6" customHeight="1" x14ac:dyDescent="0.15">
      <c r="C20" s="37"/>
      <c r="D20" s="37"/>
      <c r="E20" s="38"/>
      <c r="F20" s="38"/>
      <c r="G20" s="60"/>
      <c r="H20" s="60"/>
      <c r="I20" s="60"/>
      <c r="J20" s="60"/>
      <c r="K20" s="52"/>
      <c r="L20" s="52"/>
      <c r="M20" s="53"/>
      <c r="N20" s="53"/>
      <c r="O20" s="39"/>
      <c r="P20" s="39"/>
      <c r="Q20" s="39"/>
      <c r="R20" s="39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O20" s="21"/>
      <c r="AP20" s="21"/>
      <c r="AQ20" s="21"/>
      <c r="AR20" s="21"/>
      <c r="AS20" s="21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</row>
    <row r="21" spans="3:69" s="2" customFormat="1" ht="25.5" customHeight="1" x14ac:dyDescent="0.15">
      <c r="C21" s="151" t="s">
        <v>112</v>
      </c>
      <c r="D21" s="151"/>
      <c r="E21" s="126"/>
      <c r="F21" s="127"/>
      <c r="G21" s="152" t="s">
        <v>109</v>
      </c>
      <c r="H21" s="153"/>
      <c r="I21" s="154"/>
      <c r="J21" s="106" t="s">
        <v>4</v>
      </c>
      <c r="K21" s="102"/>
      <c r="L21" s="102" t="s">
        <v>5</v>
      </c>
      <c r="M21" s="102"/>
      <c r="N21" s="102" t="s">
        <v>6</v>
      </c>
      <c r="O21" s="102"/>
      <c r="P21" s="102" t="s">
        <v>7</v>
      </c>
      <c r="Q21" s="102"/>
      <c r="R21" s="102" t="s">
        <v>8</v>
      </c>
      <c r="S21" s="102"/>
      <c r="T21" s="102" t="s">
        <v>9</v>
      </c>
      <c r="U21" s="102"/>
      <c r="V21" s="147" t="s">
        <v>10</v>
      </c>
      <c r="W21" s="102"/>
      <c r="X21" s="102" t="s">
        <v>11</v>
      </c>
      <c r="Y21" s="102"/>
      <c r="Z21" s="102" t="s">
        <v>12</v>
      </c>
      <c r="AA21" s="102"/>
      <c r="AB21" s="102" t="s">
        <v>13</v>
      </c>
      <c r="AC21" s="102"/>
      <c r="AD21" s="102" t="s">
        <v>14</v>
      </c>
      <c r="AE21" s="102"/>
      <c r="AO21" s="21"/>
      <c r="AP21" s="21"/>
      <c r="AQ21" s="21"/>
      <c r="AR21" s="21"/>
      <c r="AS21" s="21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</row>
    <row r="22" spans="3:69" s="2" customFormat="1" ht="25.5" customHeight="1" x14ac:dyDescent="0.15">
      <c r="C22" s="151"/>
      <c r="D22" s="151"/>
      <c r="E22" s="126"/>
      <c r="F22" s="127"/>
      <c r="G22" s="152" t="s">
        <v>110</v>
      </c>
      <c r="H22" s="153"/>
      <c r="I22" s="154"/>
      <c r="J22" s="23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102">
        <f>SUM(Z22,J22:Q22)</f>
        <v>0</v>
      </c>
      <c r="AC22" s="102"/>
      <c r="AD22" s="102">
        <f>SUM(J22:AA22)</f>
        <v>0</v>
      </c>
      <c r="AE22" s="102"/>
      <c r="AO22" s="21"/>
      <c r="AP22" s="21"/>
      <c r="AQ22" s="21"/>
      <c r="AR22" s="21"/>
      <c r="AS22" s="21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</row>
    <row r="23" spans="3:69" s="2" customFormat="1" ht="6" customHeight="1" x14ac:dyDescent="0.15">
      <c r="C23" s="40"/>
      <c r="D23" s="40"/>
      <c r="E23" s="38"/>
      <c r="F23" s="38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O23" s="21"/>
      <c r="AP23" s="21"/>
      <c r="AQ23" s="21"/>
      <c r="AR23" s="21"/>
      <c r="AS23" s="21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</row>
    <row r="24" spans="3:69" s="2" customFormat="1" ht="25.5" customHeight="1" x14ac:dyDescent="0.15">
      <c r="C24" s="148" t="s">
        <v>111</v>
      </c>
      <c r="D24" s="149"/>
      <c r="E24" s="146" t="s">
        <v>21</v>
      </c>
      <c r="F24" s="146"/>
      <c r="G24" s="146"/>
      <c r="H24" s="126"/>
      <c r="I24" s="127"/>
      <c r="J24" s="134" t="s">
        <v>22</v>
      </c>
      <c r="K24" s="135"/>
      <c r="L24" s="126"/>
      <c r="M24" s="127"/>
      <c r="N24" s="134" t="s">
        <v>23</v>
      </c>
      <c r="O24" s="135"/>
      <c r="P24" s="126"/>
      <c r="Q24" s="127"/>
      <c r="R24" s="134" t="s">
        <v>24</v>
      </c>
      <c r="S24" s="135"/>
      <c r="T24" s="126"/>
      <c r="U24" s="127"/>
      <c r="V24" s="134" t="s">
        <v>25</v>
      </c>
      <c r="W24" s="135"/>
      <c r="X24" s="126"/>
      <c r="Y24" s="127"/>
      <c r="Z24" s="134" t="s">
        <v>26</v>
      </c>
      <c r="AA24" s="135"/>
      <c r="AB24" s="126"/>
      <c r="AC24" s="127"/>
      <c r="AD24" s="134" t="s">
        <v>27</v>
      </c>
      <c r="AE24" s="13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</row>
    <row r="25" spans="3:69" s="2" customFormat="1" ht="25.5" customHeight="1" x14ac:dyDescent="0.15">
      <c r="C25" s="149"/>
      <c r="D25" s="149"/>
      <c r="E25" s="146" t="s">
        <v>28</v>
      </c>
      <c r="F25" s="146"/>
      <c r="G25" s="146"/>
      <c r="H25" s="144"/>
      <c r="I25" s="145"/>
      <c r="J25" s="134" t="s">
        <v>22</v>
      </c>
      <c r="K25" s="135"/>
      <c r="L25" s="144"/>
      <c r="M25" s="145"/>
      <c r="N25" s="134" t="s">
        <v>23</v>
      </c>
      <c r="O25" s="135"/>
      <c r="P25" s="144"/>
      <c r="Q25" s="145"/>
      <c r="R25" s="134" t="s">
        <v>24</v>
      </c>
      <c r="S25" s="135"/>
      <c r="T25" s="144"/>
      <c r="U25" s="145"/>
      <c r="V25" s="134" t="s">
        <v>25</v>
      </c>
      <c r="W25" s="135"/>
      <c r="X25" s="144"/>
      <c r="Y25" s="145"/>
      <c r="Z25" s="134" t="s">
        <v>26</v>
      </c>
      <c r="AA25" s="135"/>
      <c r="AB25" s="144"/>
      <c r="AC25" s="145"/>
      <c r="AD25" s="134" t="s">
        <v>27</v>
      </c>
      <c r="AE25" s="13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</row>
    <row r="26" spans="3:69" s="2" customFormat="1" ht="25.5" customHeight="1" x14ac:dyDescent="0.15">
      <c r="C26" s="149"/>
      <c r="D26" s="149"/>
      <c r="E26" s="146" t="s">
        <v>29</v>
      </c>
      <c r="F26" s="146"/>
      <c r="G26" s="146"/>
      <c r="H26" s="126"/>
      <c r="I26" s="127"/>
      <c r="J26" s="134" t="s">
        <v>22</v>
      </c>
      <c r="K26" s="135"/>
      <c r="L26" s="126"/>
      <c r="M26" s="127"/>
      <c r="N26" s="134" t="s">
        <v>23</v>
      </c>
      <c r="O26" s="135"/>
      <c r="P26" s="126"/>
      <c r="Q26" s="127"/>
      <c r="R26" s="134" t="s">
        <v>24</v>
      </c>
      <c r="S26" s="135"/>
      <c r="T26" s="126"/>
      <c r="U26" s="127"/>
      <c r="V26" s="134" t="s">
        <v>25</v>
      </c>
      <c r="W26" s="135"/>
      <c r="X26" s="126"/>
      <c r="Y26" s="127"/>
      <c r="Z26" s="134" t="s">
        <v>26</v>
      </c>
      <c r="AA26" s="135"/>
      <c r="AB26" s="126"/>
      <c r="AC26" s="127"/>
      <c r="AD26" s="134" t="s">
        <v>27</v>
      </c>
      <c r="AE26" s="13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</row>
    <row r="27" spans="3:69" s="2" customFormat="1" ht="25.5" customHeight="1" x14ac:dyDescent="0.15">
      <c r="C27" s="149"/>
      <c r="D27" s="149"/>
      <c r="E27" s="126"/>
      <c r="F27" s="127"/>
      <c r="G27" s="136" t="s">
        <v>30</v>
      </c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8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</row>
    <row r="28" spans="3:69" s="2" customFormat="1" ht="25.5" customHeight="1" x14ac:dyDescent="0.15">
      <c r="C28" s="149"/>
      <c r="D28" s="149"/>
      <c r="E28" s="126"/>
      <c r="F28" s="127"/>
      <c r="G28" s="139" t="s">
        <v>65</v>
      </c>
      <c r="H28" s="140"/>
      <c r="I28" s="140"/>
      <c r="J28" s="140"/>
      <c r="K28" s="140"/>
      <c r="L28" s="140"/>
      <c r="M28" s="140"/>
      <c r="N28" s="140"/>
      <c r="O28" s="141" t="s">
        <v>89</v>
      </c>
      <c r="P28" s="141"/>
      <c r="Q28" s="14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2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</row>
    <row r="29" spans="3:69" s="2" customFormat="1" ht="25.5" customHeight="1" x14ac:dyDescent="0.15">
      <c r="C29" s="149"/>
      <c r="D29" s="149"/>
      <c r="E29" s="126"/>
      <c r="F29" s="127"/>
      <c r="G29" s="136" t="s">
        <v>31</v>
      </c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8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</row>
    <row r="30" spans="3:69" s="2" customFormat="1" ht="25.5" customHeight="1" x14ac:dyDescent="0.15">
      <c r="C30" s="149"/>
      <c r="D30" s="149"/>
      <c r="E30" s="126"/>
      <c r="F30" s="127"/>
      <c r="G30" s="136" t="s">
        <v>134</v>
      </c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8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</row>
    <row r="31" spans="3:69" s="2" customFormat="1" ht="25.5" customHeight="1" x14ac:dyDescent="0.15">
      <c r="C31" s="149"/>
      <c r="D31" s="149"/>
      <c r="E31" s="126"/>
      <c r="F31" s="127"/>
      <c r="G31" s="128" t="s">
        <v>114</v>
      </c>
      <c r="H31" s="129"/>
      <c r="I31" s="129"/>
      <c r="J31" s="129"/>
      <c r="K31" s="129"/>
      <c r="L31" s="129"/>
      <c r="M31" s="129"/>
      <c r="N31" s="129"/>
      <c r="O31" s="129"/>
      <c r="P31" s="129"/>
      <c r="Q31" s="49" t="s">
        <v>1</v>
      </c>
      <c r="R31" s="223"/>
      <c r="S31" s="223"/>
      <c r="T31" s="223"/>
      <c r="U31" s="223"/>
      <c r="V31" s="49" t="s">
        <v>113</v>
      </c>
      <c r="W31" s="223"/>
      <c r="X31" s="223"/>
      <c r="Y31" s="50" t="s">
        <v>115</v>
      </c>
      <c r="Z31" s="224"/>
      <c r="AA31" s="224"/>
      <c r="AB31" s="51" t="str">
        <f>IF($Z$31="卒業","年度","")</f>
        <v/>
      </c>
      <c r="AC31" s="225"/>
      <c r="AD31" s="225"/>
      <c r="AE31" s="226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</row>
    <row r="32" spans="3:69" s="2" customFormat="1" ht="6" customHeight="1" x14ac:dyDescent="0.15"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</row>
    <row r="33" spans="3:69" s="2" customFormat="1" ht="33.75" customHeight="1" x14ac:dyDescent="0.15">
      <c r="C33" s="110" t="s">
        <v>52</v>
      </c>
      <c r="D33" s="110"/>
      <c r="E33" s="110"/>
      <c r="F33" s="110"/>
      <c r="G33" s="211"/>
      <c r="H33" s="212"/>
      <c r="I33" s="213"/>
      <c r="J33" s="68" t="s">
        <v>90</v>
      </c>
      <c r="K33" s="218"/>
      <c r="L33" s="219"/>
      <c r="M33" s="219"/>
      <c r="N33" s="219"/>
      <c r="O33" s="219"/>
      <c r="P33" s="219"/>
      <c r="Q33" s="220"/>
      <c r="R33" s="115" t="s">
        <v>91</v>
      </c>
      <c r="S33" s="116"/>
      <c r="T33" s="116"/>
      <c r="U33" s="117"/>
      <c r="V33" s="214"/>
      <c r="W33" s="214"/>
      <c r="X33" s="214"/>
      <c r="Y33" s="214"/>
      <c r="Z33" s="214"/>
      <c r="AA33" s="214"/>
      <c r="AB33" s="215"/>
      <c r="AC33" s="115" t="s">
        <v>92</v>
      </c>
      <c r="AD33" s="116"/>
      <c r="AE33" s="120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</row>
    <row r="34" spans="3:69" s="2" customFormat="1" ht="33.75" customHeight="1" x14ac:dyDescent="0.15">
      <c r="C34" s="110" t="s">
        <v>52</v>
      </c>
      <c r="D34" s="110"/>
      <c r="E34" s="110"/>
      <c r="F34" s="110"/>
      <c r="G34" s="211"/>
      <c r="H34" s="212"/>
      <c r="I34" s="213"/>
      <c r="J34" s="67" t="s">
        <v>90</v>
      </c>
      <c r="K34" s="238"/>
      <c r="L34" s="212"/>
      <c r="M34" s="212"/>
      <c r="N34" s="212"/>
      <c r="O34" s="212"/>
      <c r="P34" s="212"/>
      <c r="Q34" s="213"/>
      <c r="R34" s="115" t="s">
        <v>91</v>
      </c>
      <c r="S34" s="116"/>
      <c r="T34" s="116"/>
      <c r="U34" s="117"/>
      <c r="V34" s="216"/>
      <c r="W34" s="216"/>
      <c r="X34" s="216"/>
      <c r="Y34" s="216"/>
      <c r="Z34" s="216"/>
      <c r="AA34" s="216"/>
      <c r="AB34" s="217"/>
      <c r="AC34" s="115" t="s">
        <v>92</v>
      </c>
      <c r="AD34" s="116"/>
      <c r="AE34" s="120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</row>
    <row r="35" spans="3:69" s="2" customFormat="1" ht="6" customHeight="1" x14ac:dyDescent="0.15">
      <c r="C35" s="62"/>
      <c r="D35" s="62"/>
      <c r="E35" s="62"/>
      <c r="F35" s="62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</row>
    <row r="36" spans="3:69" s="2" customFormat="1" ht="15" customHeight="1" x14ac:dyDescent="0.15">
      <c r="C36" s="41" t="s">
        <v>56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</row>
    <row r="37" spans="3:69" s="2" customFormat="1" ht="29.25" customHeight="1" x14ac:dyDescent="0.15">
      <c r="C37" s="104" t="s">
        <v>32</v>
      </c>
      <c r="D37" s="105"/>
      <c r="E37" s="105"/>
      <c r="F37" s="105"/>
      <c r="G37" s="106"/>
      <c r="H37" s="107" t="s">
        <v>33</v>
      </c>
      <c r="I37" s="108"/>
      <c r="J37" s="210"/>
      <c r="K37" s="210"/>
      <c r="L37" s="59" t="s">
        <v>34</v>
      </c>
      <c r="M37" s="210"/>
      <c r="N37" s="210"/>
      <c r="O37" s="59" t="s">
        <v>35</v>
      </c>
      <c r="P37" s="210"/>
      <c r="Q37" s="210"/>
      <c r="R37" s="59" t="s">
        <v>36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4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</row>
    <row r="38" spans="3:69" s="2" customFormat="1" ht="29.25" customHeight="1" x14ac:dyDescent="0.15">
      <c r="C38" s="102" t="s">
        <v>37</v>
      </c>
      <c r="D38" s="102"/>
      <c r="E38" s="102"/>
      <c r="F38" s="102"/>
      <c r="G38" s="102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</row>
    <row r="39" spans="3:69" s="2" customFormat="1" ht="29.25" customHeight="1" x14ac:dyDescent="0.15">
      <c r="C39" s="102" t="s">
        <v>54</v>
      </c>
      <c r="D39" s="102"/>
      <c r="E39" s="102"/>
      <c r="F39" s="102"/>
      <c r="G39" s="102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</row>
    <row r="40" spans="3:69" s="2" customFormat="1" ht="29.25" customHeight="1" x14ac:dyDescent="0.15">
      <c r="C40" s="102" t="s">
        <v>55</v>
      </c>
      <c r="D40" s="102"/>
      <c r="E40" s="102"/>
      <c r="F40" s="102"/>
      <c r="G40" s="102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</row>
    <row r="41" spans="3:69" s="2" customFormat="1" ht="29.25" customHeight="1" x14ac:dyDescent="0.15">
      <c r="C41" s="102" t="s">
        <v>38</v>
      </c>
      <c r="D41" s="102"/>
      <c r="E41" s="102"/>
      <c r="F41" s="102"/>
      <c r="G41" s="102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</row>
    <row r="42" spans="3:69" s="2" customFormat="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</row>
    <row r="43" spans="3:69" s="2" customFormat="1" ht="27" customHeight="1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4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</row>
    <row r="44" spans="3:69" s="2" customFormat="1" x14ac:dyDescent="0.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</row>
    <row r="45" spans="3:69" s="2" customFormat="1" x14ac:dyDescent="0.15"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</row>
    <row r="46" spans="3:69" s="2" customFormat="1" x14ac:dyDescent="0.15"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</row>
    <row r="47" spans="3:69" s="2" customFormat="1" x14ac:dyDescent="0.15"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</row>
    <row r="48" spans="3:69" s="2" customFormat="1" x14ac:dyDescent="0.15"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</row>
    <row r="50" spans="41:69" x14ac:dyDescent="0.15">
      <c r="AX50" s="86" t="s">
        <v>126</v>
      </c>
      <c r="BA50" s="87" t="str">
        <f>IF(AND(BA$53=TRUE,BA$62="○"),"○","×")</f>
        <v>×</v>
      </c>
      <c r="BB50" s="87" t="str">
        <f t="shared" ref="BB50:BQ50" si="0">IF(AND(BB$53=TRUE,BB$62="○"),"○","×")</f>
        <v>×</v>
      </c>
      <c r="BC50" s="87" t="str">
        <f t="shared" si="0"/>
        <v>×</v>
      </c>
      <c r="BD50" s="87" t="str">
        <f t="shared" si="0"/>
        <v>×</v>
      </c>
      <c r="BE50" s="88" t="str">
        <f t="shared" si="0"/>
        <v>×</v>
      </c>
      <c r="BF50" s="88" t="str">
        <f t="shared" si="0"/>
        <v>×</v>
      </c>
      <c r="BG50" s="88" t="str">
        <f t="shared" si="0"/>
        <v>×</v>
      </c>
      <c r="BH50" s="88" t="str">
        <f t="shared" si="0"/>
        <v>×</v>
      </c>
      <c r="BI50" s="87" t="str">
        <f t="shared" si="0"/>
        <v>×</v>
      </c>
      <c r="BJ50" s="87" t="str">
        <f t="shared" si="0"/>
        <v>×</v>
      </c>
      <c r="BK50" s="87" t="str">
        <f t="shared" si="0"/>
        <v>×</v>
      </c>
      <c r="BL50" s="87" t="str">
        <f t="shared" si="0"/>
        <v>×</v>
      </c>
      <c r="BM50" s="88" t="str">
        <f t="shared" si="0"/>
        <v>×</v>
      </c>
      <c r="BN50" s="88" t="str">
        <f t="shared" si="0"/>
        <v>×</v>
      </c>
      <c r="BO50" s="88" t="str">
        <f t="shared" si="0"/>
        <v>×</v>
      </c>
      <c r="BP50" s="89" t="str">
        <f t="shared" si="0"/>
        <v>×</v>
      </c>
      <c r="BQ50" s="89" t="str">
        <f t="shared" si="0"/>
        <v>×</v>
      </c>
    </row>
    <row r="51" spans="41:69" x14ac:dyDescent="0.15">
      <c r="AX51" s="90"/>
      <c r="BA51" s="87" t="s">
        <v>44</v>
      </c>
      <c r="BB51" s="87" t="s">
        <v>44</v>
      </c>
      <c r="BC51" s="87" t="s">
        <v>44</v>
      </c>
      <c r="BD51" s="87" t="s">
        <v>44</v>
      </c>
      <c r="BE51" s="88" t="s">
        <v>121</v>
      </c>
      <c r="BF51" s="88" t="s">
        <v>121</v>
      </c>
      <c r="BG51" s="88" t="s">
        <v>121</v>
      </c>
      <c r="BH51" s="88" t="s">
        <v>121</v>
      </c>
      <c r="BI51" s="87" t="s">
        <v>64</v>
      </c>
      <c r="BJ51" s="87" t="s">
        <v>64</v>
      </c>
      <c r="BK51" s="87" t="s">
        <v>64</v>
      </c>
      <c r="BL51" s="87" t="s">
        <v>64</v>
      </c>
      <c r="BM51" s="88" t="s">
        <v>44</v>
      </c>
      <c r="BN51" s="88" t="s">
        <v>44</v>
      </c>
      <c r="BO51" s="88" t="s">
        <v>44</v>
      </c>
      <c r="BP51" s="89" t="s">
        <v>131</v>
      </c>
      <c r="BQ51" s="89" t="s">
        <v>131</v>
      </c>
    </row>
    <row r="52" spans="41:69" x14ac:dyDescent="0.15">
      <c r="BA52" s="87" t="s">
        <v>16</v>
      </c>
      <c r="BB52" s="87" t="s">
        <v>17</v>
      </c>
      <c r="BC52" s="87" t="s">
        <v>18</v>
      </c>
      <c r="BD52" s="87" t="s">
        <v>19</v>
      </c>
      <c r="BE52" s="88" t="s">
        <v>16</v>
      </c>
      <c r="BF52" s="88" t="s">
        <v>17</v>
      </c>
      <c r="BG52" s="88" t="s">
        <v>18</v>
      </c>
      <c r="BH52" s="88" t="s">
        <v>19</v>
      </c>
      <c r="BI52" s="87" t="s">
        <v>16</v>
      </c>
      <c r="BJ52" s="87" t="s">
        <v>17</v>
      </c>
      <c r="BK52" s="87" t="s">
        <v>18</v>
      </c>
      <c r="BL52" s="87" t="s">
        <v>19</v>
      </c>
      <c r="BM52" s="88" t="s">
        <v>96</v>
      </c>
      <c r="BN52" s="88" t="s">
        <v>97</v>
      </c>
      <c r="BO52" s="88" t="s">
        <v>63</v>
      </c>
      <c r="BP52" s="89" t="s">
        <v>132</v>
      </c>
      <c r="BQ52" s="89" t="s">
        <v>133</v>
      </c>
    </row>
    <row r="53" spans="41:69" x14ac:dyDescent="0.15">
      <c r="AX53" s="91"/>
      <c r="AY53" s="92"/>
      <c r="AZ53" s="92" t="str">
        <f>IF(OR($Z$12="",$AB$12="",$AD$12="",$J$22="",$L$22="",$N$22="",$P$22="",$R$22="",$T$22="",$V$22="",$X$22="",$Z$22="",ISNUMBER($Z$12+$AB$12+$C$12+$J$22+$L$22+$N$22+$P$22+$R$22+$T$22+$V$22+$X$22+$Z$22)=FALSE),"入力待ち","入力完了")</f>
        <v>入力待ち</v>
      </c>
      <c r="BA53" s="92" t="b">
        <f>IF($AZ53="入力完了",AND($AZ$58&lt;=BA$58,$AZ$59&lt;=BA$59,$AZ$57=BA$57),FALSE)</f>
        <v>0</v>
      </c>
      <c r="BB53" s="92" t="b">
        <f>IF($AZ53="入力完了",AND($AZ$58&lt;=BB$58,$AZ$59&lt;=BB$59,AND($AZ$55=BB$55,$AZ$56=BB$56)),FALSE)</f>
        <v>0</v>
      </c>
      <c r="BC53" s="92" t="b">
        <f>IF($AZ53="入力完了",AND($AZ$58&lt;=BC$58,$AZ$59&lt;=BC$59,$AZ$56=BC$56),FALSE)</f>
        <v>0</v>
      </c>
      <c r="BD53" s="92" t="b">
        <f>IF($AZ53="入力完了",AND($AZ$58&lt;=BD$58,$AZ$59&lt;=BD$59,$AZ$56=BD$56),FALSE)</f>
        <v>0</v>
      </c>
      <c r="BE53" s="93" t="b">
        <f>IF($AZ53="入力完了",AND($AZ$60&lt;=BE$60,$AZ$56=BE$56),FALSE)</f>
        <v>0</v>
      </c>
      <c r="BF53" s="93" t="b">
        <f>IF($AZ53="入力完了",AND($AZ$60&lt;=BF$60,$AZ$56=BF$56),FALSE)</f>
        <v>0</v>
      </c>
      <c r="BG53" s="93" t="b">
        <f>IF($AZ53="入力完了",AND($AZ$60&lt;=BG$60,$AZ$56=BG$56),FALSE)</f>
        <v>0</v>
      </c>
      <c r="BH53" s="93" t="b">
        <f>IF($AZ53="入力完了",AND($AZ$60&lt;=BH$60,$AZ$56=BH$56),FALSE)</f>
        <v>0</v>
      </c>
      <c r="BI53" s="92" t="b">
        <f>IF($AZ53="入力完了",AND($AZ$58&lt;=BI$58,$AZ$59&lt;=BI$59,$AZ$57=BI$57),FALSE)</f>
        <v>0</v>
      </c>
      <c r="BJ53" s="92" t="b">
        <f>IF($AZ53="入力完了",AND($AZ$58&lt;=BJ$58,$AZ$59&lt;=BJ$59,AND($AZ$55=BJ$55,$AZ$56=BJ$56)),FALSE)</f>
        <v>0</v>
      </c>
      <c r="BK53" s="92" t="b">
        <f>IF($AZ53="入力完了",AND($AZ$58&lt;=BK$58,$AZ$59&lt;=BK$59,$AZ$56=BK$56),FALSE)</f>
        <v>0</v>
      </c>
      <c r="BL53" s="92" t="b">
        <f>IF($AZ53="入力完了",AND($AZ$58&lt;=BL$58,$AZ$59&lt;=BL$59,$AZ$56=BL$56),FALSE)</f>
        <v>0</v>
      </c>
      <c r="BM53" s="93" t="b">
        <f>IF($AZ53="入力完了",AND($AZ$58&lt;=BM$58,$AZ$59&lt;=BM$59,$AZ$57=BM$57),FALSE)</f>
        <v>0</v>
      </c>
      <c r="BN53" s="93" t="b">
        <f>IF($AZ53="入力完了",AND($AZ$58&lt;=BN$58,$AZ$59&lt;=BN$59,$AZ$57=BN$57),FALSE)</f>
        <v>0</v>
      </c>
      <c r="BO53" s="93" t="b">
        <f>IF($AZ53="入力完了",AND($AZ$58&lt;=BO$58,$AZ$59&lt;=BO$59,$AZ$57=BO$57),FALSE)</f>
        <v>0</v>
      </c>
      <c r="BP53" s="94" t="b">
        <f>IF($AZ53="入力完了",AND($AZ$58&lt;=BP$58,$AZ$59&lt;=BP$59,$AZ$57=BP$57),FALSE)</f>
        <v>0</v>
      </c>
      <c r="BQ53" s="94" t="b">
        <f>IF($AZ53="入力完了",AND($AZ$58&lt;=BQ$58,$AZ$59&lt;=BQ$59,$AZ$57=BQ$57),FALSE)</f>
        <v>0</v>
      </c>
    </row>
    <row r="54" spans="41:69" x14ac:dyDescent="0.15">
      <c r="AX54" s="91" t="s">
        <v>122</v>
      </c>
      <c r="AY54" s="92" t="s">
        <v>61</v>
      </c>
      <c r="AZ54" s="95" t="str">
        <f>IF(OR($J$22&lt;=1,$L$22&lt;=1,$N$22&lt;=1,$P$22&lt;=1,$Z$22&lt;=1),"ある","ない")</f>
        <v>ある</v>
      </c>
      <c r="BA54" s="95"/>
      <c r="BB54" s="95"/>
      <c r="BC54" s="95"/>
      <c r="BD54" s="95"/>
      <c r="BE54" s="96"/>
      <c r="BF54" s="96"/>
      <c r="BG54" s="96"/>
      <c r="BH54" s="96"/>
      <c r="BI54" s="95"/>
      <c r="BJ54" s="95"/>
      <c r="BK54" s="95"/>
      <c r="BL54" s="95"/>
      <c r="BM54" s="96"/>
      <c r="BN54" s="96"/>
      <c r="BO54" s="96"/>
      <c r="BP54" s="97"/>
      <c r="BQ54" s="97"/>
    </row>
    <row r="55" spans="41:69" x14ac:dyDescent="0.15">
      <c r="AX55" s="91"/>
      <c r="AY55" s="92" t="s">
        <v>62</v>
      </c>
      <c r="AZ55" s="95" t="str">
        <f>IF(OR($J$22&lt;=2,$L$22&lt;=2,$N$22&lt;=2,$P$22&lt;=2,$Z$22&lt;=2),"ある","ない")</f>
        <v>ある</v>
      </c>
      <c r="BA55" s="95"/>
      <c r="BB55" s="95" t="s">
        <v>127</v>
      </c>
      <c r="BC55" s="95"/>
      <c r="BD55" s="95"/>
      <c r="BE55" s="96"/>
      <c r="BF55" s="96"/>
      <c r="BG55" s="96"/>
      <c r="BH55" s="96"/>
      <c r="BI55" s="95"/>
      <c r="BJ55" s="95" t="s">
        <v>127</v>
      </c>
      <c r="BK55" s="95"/>
      <c r="BL55" s="95"/>
      <c r="BM55" s="96"/>
      <c r="BN55" s="96"/>
      <c r="BO55" s="96"/>
      <c r="BP55" s="97"/>
      <c r="BQ55" s="97"/>
    </row>
    <row r="56" spans="41:69" x14ac:dyDescent="0.15">
      <c r="AX56" s="91"/>
      <c r="AY56" s="92" t="s">
        <v>59</v>
      </c>
      <c r="AZ56" s="95" t="str">
        <f>IF(OR($J$22&lt;=1,$L$22&lt;=1,$N$22&lt;=1,$P$22&lt;=1,$R$22&lt;=1,$T$22&lt;=1,$V$22&lt;=1,$X$22&lt;=1,$Z$22&lt;=1),"ある","ない")</f>
        <v>ある</v>
      </c>
      <c r="BA56" s="95"/>
      <c r="BB56" s="95" t="s">
        <v>127</v>
      </c>
      <c r="BC56" s="95" t="s">
        <v>127</v>
      </c>
      <c r="BD56" s="95" t="s">
        <v>127</v>
      </c>
      <c r="BE56" s="96" t="s">
        <v>127</v>
      </c>
      <c r="BF56" s="96" t="s">
        <v>127</v>
      </c>
      <c r="BG56" s="96" t="s">
        <v>127</v>
      </c>
      <c r="BH56" s="96" t="s">
        <v>127</v>
      </c>
      <c r="BI56" s="95"/>
      <c r="BJ56" s="95" t="s">
        <v>127</v>
      </c>
      <c r="BK56" s="95" t="s">
        <v>127</v>
      </c>
      <c r="BL56" s="95" t="s">
        <v>127</v>
      </c>
      <c r="BM56" s="96"/>
      <c r="BN56" s="96"/>
      <c r="BO56" s="96"/>
      <c r="BP56" s="97"/>
      <c r="BQ56" s="97"/>
    </row>
    <row r="57" spans="41:69" x14ac:dyDescent="0.15">
      <c r="AX57" s="91"/>
      <c r="AY57" s="92" t="s">
        <v>60</v>
      </c>
      <c r="AZ57" s="95" t="str">
        <f>IF(OR($J$22&lt;=2,$L$22&lt;=2,$N$22&lt;=2,$P$22&lt;=2,$R$22&lt;=2,$T$22&lt;=2,$V$22&lt;=2,$X$22&lt;=2,$Z$22&lt;=2),"ある","ない")</f>
        <v>ある</v>
      </c>
      <c r="BA57" s="95" t="s">
        <v>127</v>
      </c>
      <c r="BB57" s="95"/>
      <c r="BC57" s="95"/>
      <c r="BD57" s="95"/>
      <c r="BE57" s="96"/>
      <c r="BF57" s="96"/>
      <c r="BG57" s="96"/>
      <c r="BH57" s="96"/>
      <c r="BI57" s="95" t="s">
        <v>127</v>
      </c>
      <c r="BJ57" s="95"/>
      <c r="BK57" s="95"/>
      <c r="BL57" s="95"/>
      <c r="BM57" s="96" t="s">
        <v>127</v>
      </c>
      <c r="BN57" s="96" t="s">
        <v>127</v>
      </c>
      <c r="BO57" s="96" t="s">
        <v>127</v>
      </c>
      <c r="BP57" s="97" t="s">
        <v>127</v>
      </c>
      <c r="BQ57" s="97" t="s">
        <v>127</v>
      </c>
    </row>
    <row r="58" spans="41:69" x14ac:dyDescent="0.15">
      <c r="AX58" s="91"/>
      <c r="AY58" s="92" t="s">
        <v>39</v>
      </c>
      <c r="AZ58" s="95">
        <f>IF(ISNUMBER($Z$12+$AB$12+$AD$12)=TRUE,$Z$12,"error")</f>
        <v>0</v>
      </c>
      <c r="BA58" s="95">
        <v>10</v>
      </c>
      <c r="BB58" s="95">
        <v>10</v>
      </c>
      <c r="BC58" s="95">
        <v>10</v>
      </c>
      <c r="BD58" s="95">
        <v>10</v>
      </c>
      <c r="BE58" s="96"/>
      <c r="BF58" s="96"/>
      <c r="BG58" s="96"/>
      <c r="BH58" s="96"/>
      <c r="BI58" s="95">
        <v>10</v>
      </c>
      <c r="BJ58" s="95">
        <v>10</v>
      </c>
      <c r="BK58" s="95">
        <v>10</v>
      </c>
      <c r="BL58" s="95">
        <v>10</v>
      </c>
      <c r="BM58" s="96">
        <v>10</v>
      </c>
      <c r="BN58" s="96">
        <v>10</v>
      </c>
      <c r="BO58" s="96">
        <v>10</v>
      </c>
      <c r="BP58" s="97">
        <v>10</v>
      </c>
      <c r="BQ58" s="97">
        <v>10</v>
      </c>
    </row>
    <row r="59" spans="41:69" x14ac:dyDescent="0.15">
      <c r="AX59" s="91"/>
      <c r="AY59" s="92" t="s">
        <v>124</v>
      </c>
      <c r="AZ59" s="95">
        <f>IF(ISNUMBER($Z$12+$AB$12+$AD$12)=TRUE,SUM($AB$12:$AE$13),"error")</f>
        <v>0</v>
      </c>
      <c r="BA59" s="95">
        <v>10</v>
      </c>
      <c r="BB59" s="95">
        <v>10</v>
      </c>
      <c r="BC59" s="95">
        <v>10</v>
      </c>
      <c r="BD59" s="95">
        <v>10</v>
      </c>
      <c r="BE59" s="96"/>
      <c r="BF59" s="96"/>
      <c r="BG59" s="96"/>
      <c r="BH59" s="96"/>
      <c r="BI59" s="95">
        <v>10</v>
      </c>
      <c r="BJ59" s="95">
        <v>10</v>
      </c>
      <c r="BK59" s="95">
        <v>10</v>
      </c>
      <c r="BL59" s="95">
        <v>10</v>
      </c>
      <c r="BM59" s="96">
        <v>10</v>
      </c>
      <c r="BN59" s="96">
        <v>10</v>
      </c>
      <c r="BO59" s="96">
        <v>10</v>
      </c>
      <c r="BP59" s="97">
        <v>10</v>
      </c>
      <c r="BQ59" s="97">
        <v>10</v>
      </c>
    </row>
    <row r="60" spans="41:69" x14ac:dyDescent="0.15">
      <c r="AX60" s="91"/>
      <c r="AY60" s="92" t="s">
        <v>123</v>
      </c>
      <c r="AZ60" s="95">
        <f>IF(ISNUMBER($Z$12+$AB$12+$AD$12)=TRUE,SUM($Z$12:$AE$13),"error")</f>
        <v>0</v>
      </c>
      <c r="BA60" s="95"/>
      <c r="BB60" s="95"/>
      <c r="BC60" s="95"/>
      <c r="BD60" s="95"/>
      <c r="BE60" s="96">
        <v>20</v>
      </c>
      <c r="BF60" s="96">
        <v>20</v>
      </c>
      <c r="BG60" s="96">
        <v>20</v>
      </c>
      <c r="BH60" s="96">
        <v>20</v>
      </c>
      <c r="BI60" s="95"/>
      <c r="BJ60" s="95"/>
      <c r="BK60" s="95"/>
      <c r="BL60" s="95"/>
      <c r="BM60" s="96"/>
      <c r="BN60" s="96"/>
      <c r="BO60" s="96"/>
      <c r="BP60" s="97"/>
      <c r="BQ60" s="97"/>
    </row>
    <row r="61" spans="41:69" x14ac:dyDescent="0.15">
      <c r="AX61" s="91"/>
      <c r="AY61" s="91"/>
      <c r="AZ61" s="91"/>
      <c r="BA61" s="91"/>
      <c r="BB61" s="91"/>
      <c r="BC61" s="91"/>
      <c r="BD61" s="91"/>
      <c r="BE61" s="98"/>
      <c r="BF61" s="98"/>
      <c r="BG61" s="98"/>
      <c r="BH61" s="98"/>
      <c r="BI61" s="91"/>
      <c r="BJ61" s="91"/>
      <c r="BK61" s="91"/>
      <c r="BL61" s="91"/>
      <c r="BM61" s="99"/>
      <c r="BN61" s="99"/>
      <c r="BO61" s="99"/>
      <c r="BP61" s="90"/>
      <c r="BQ61" s="90"/>
    </row>
    <row r="62" spans="41:69" x14ac:dyDescent="0.15">
      <c r="BA62" s="87" t="str">
        <f>IF(OR($AZ$63+BA$68&gt;=BA$63,$AZ$64+BA$68&gt;=BA$64,$AZ$66&lt;=BA$66),"○","×")</f>
        <v>×</v>
      </c>
      <c r="BB62" s="87" t="str">
        <f>IF(OR($AZ$63+BB$68&gt;=BB$63,$AZ$64+BB$68&gt;=BB$64,$AZ$66&lt;=BB$66),"○","×")</f>
        <v>×</v>
      </c>
      <c r="BC62" s="87" t="str">
        <f>IF(OR($AZ$63+BC$68&gt;=BC$63,$AZ$64+BC$68&gt;=BC$64,$AZ$65&gt;=IF(BC$65="",6,BC$65),$AZ$66&lt;=BC$66),"○","×")</f>
        <v>×</v>
      </c>
      <c r="BD62" s="87" t="str">
        <f>IF(OR($AZ$63+BD$68&gt;=BD$63),"○","×")</f>
        <v>×</v>
      </c>
      <c r="BE62" s="88" t="str">
        <f>IF(OR($AZ$63+BE$68&gt;=BE$63,$AZ$64+BE$68&gt;=BE$64,$AZ$66&lt;=BE$66),"○","×")</f>
        <v>×</v>
      </c>
      <c r="BF62" s="88" t="str">
        <f>IF(OR($AZ$63+BF$68&gt;=BF$63,$AZ$64+BF$68&gt;=BF$64,$AZ$66&lt;=BF$66),"○","×")</f>
        <v>×</v>
      </c>
      <c r="BG62" s="88" t="str">
        <f>IF(OR($AZ$63+BG$68&gt;=BG$63,$AZ$64+BG$68&gt;=BG$64,$AZ$65&gt;=IF(BG$65="",6,BG$65),$AZ$66&lt;=BG$66),"○","×")</f>
        <v>×</v>
      </c>
      <c r="BH62" s="88" t="str">
        <f>IF(OR($AZ$63+BH$68&gt;=BH$63),"○","×")</f>
        <v>×</v>
      </c>
      <c r="BI62" s="87" t="str">
        <f>IF(OR($AZ$63+BI$68&gt;=BI$63,$AZ$64+BI$68&gt;=BI$64),"○","×")</f>
        <v>×</v>
      </c>
      <c r="BJ62" s="87" t="str">
        <f>IF(OR($AZ$63+BJ$68&gt;=BJ$63,$AZ$64+BJ$68&gt;=BJ$64),"○","×")</f>
        <v>×</v>
      </c>
      <c r="BK62" s="87" t="str">
        <f>IF(OR($AZ$63+BK$68&gt;=BK$63,$AZ$64+BK$68&gt;=BK$64),"○","×")</f>
        <v>×</v>
      </c>
      <c r="BL62" s="87" t="str">
        <f>IF(OR($AZ$63+BL$68&gt;=BL$63),"○","×")</f>
        <v>×</v>
      </c>
      <c r="BM62" s="88" t="str">
        <f>IF(OR($AZ$64&gt;=BM$64,$AZ$66&lt;=BM$66),"○","×")</f>
        <v>×</v>
      </c>
      <c r="BN62" s="88" t="str">
        <f>IF(OR($AZ$64&gt;=BN$64),"○","×")</f>
        <v>×</v>
      </c>
      <c r="BO62" s="88" t="str">
        <f>IF(OR($AZ$64&gt;=BO$64,$AZ$66&lt;=BO$66),"○","×")</f>
        <v>×</v>
      </c>
      <c r="BP62" s="89" t="str">
        <f>IF(OR($AZ$64&gt;=BP$64),"○","×")</f>
        <v>×</v>
      </c>
      <c r="BQ62" s="89" t="str">
        <f>IF(OR($AZ$64&gt;=BQ$64),"○","×")</f>
        <v>×</v>
      </c>
    </row>
    <row r="63" spans="41:69" ht="13.5" x14ac:dyDescent="0.15">
      <c r="AO63" s="21"/>
      <c r="AP63" s="21"/>
      <c r="AQ63" s="21"/>
      <c r="AR63" s="21"/>
      <c r="AX63" s="86" t="s">
        <v>58</v>
      </c>
      <c r="AY63" s="92" t="s">
        <v>14</v>
      </c>
      <c r="AZ63" s="92">
        <f>$AD$22</f>
        <v>0</v>
      </c>
      <c r="BA63" s="92">
        <v>36</v>
      </c>
      <c r="BB63" s="92">
        <v>31</v>
      </c>
      <c r="BC63" s="92">
        <v>27</v>
      </c>
      <c r="BD63" s="92">
        <v>22</v>
      </c>
      <c r="BE63" s="93">
        <v>36</v>
      </c>
      <c r="BF63" s="93">
        <v>31</v>
      </c>
      <c r="BG63" s="93">
        <v>27</v>
      </c>
      <c r="BH63" s="93">
        <v>22</v>
      </c>
      <c r="BI63" s="92">
        <v>37</v>
      </c>
      <c r="BJ63" s="92">
        <v>32</v>
      </c>
      <c r="BK63" s="92">
        <v>29</v>
      </c>
      <c r="BL63" s="92">
        <v>24</v>
      </c>
      <c r="BM63" s="93"/>
      <c r="BN63" s="93"/>
      <c r="BO63" s="93"/>
      <c r="BP63" s="94"/>
      <c r="BQ63" s="94"/>
    </row>
    <row r="64" spans="41:69" ht="13.5" x14ac:dyDescent="0.15">
      <c r="AO64" s="21"/>
      <c r="AP64" s="21"/>
      <c r="AQ64" s="21"/>
      <c r="AR64" s="21"/>
      <c r="AY64" s="92" t="s">
        <v>13</v>
      </c>
      <c r="AZ64" s="92">
        <f>$AB$22</f>
        <v>0</v>
      </c>
      <c r="BA64" s="92">
        <v>21</v>
      </c>
      <c r="BB64" s="92">
        <v>17</v>
      </c>
      <c r="BC64" s="92">
        <v>15</v>
      </c>
      <c r="BD64" s="92"/>
      <c r="BE64" s="93">
        <v>21</v>
      </c>
      <c r="BF64" s="93">
        <v>17</v>
      </c>
      <c r="BG64" s="93">
        <v>15</v>
      </c>
      <c r="BH64" s="93"/>
      <c r="BI64" s="92">
        <v>22</v>
      </c>
      <c r="BJ64" s="92">
        <v>19</v>
      </c>
      <c r="BK64" s="92">
        <v>16</v>
      </c>
      <c r="BL64" s="92"/>
      <c r="BM64" s="93">
        <v>22</v>
      </c>
      <c r="BN64" s="93">
        <v>21</v>
      </c>
      <c r="BO64" s="93">
        <v>21</v>
      </c>
      <c r="BP64" s="94">
        <v>23</v>
      </c>
      <c r="BQ64" s="94">
        <v>22</v>
      </c>
    </row>
    <row r="65" spans="41:69" ht="13.5" x14ac:dyDescent="0.15">
      <c r="AO65" s="21"/>
      <c r="AP65" s="21"/>
      <c r="AQ65" s="21"/>
      <c r="AR65" s="21"/>
      <c r="AY65" s="92" t="s">
        <v>12</v>
      </c>
      <c r="AZ65" s="92">
        <f>IF(ISNUMBER($Z$22)=TRUE,$Z$22,0)</f>
        <v>0</v>
      </c>
      <c r="BA65" s="92"/>
      <c r="BB65" s="92"/>
      <c r="BC65" s="92">
        <v>4</v>
      </c>
      <c r="BD65" s="92"/>
      <c r="BE65" s="93"/>
      <c r="BF65" s="93"/>
      <c r="BG65" s="93">
        <v>4</v>
      </c>
      <c r="BH65" s="93"/>
      <c r="BI65" s="92"/>
      <c r="BJ65" s="92"/>
      <c r="BK65" s="92"/>
      <c r="BL65" s="92"/>
      <c r="BM65" s="93"/>
      <c r="BN65" s="93"/>
      <c r="BO65" s="93"/>
      <c r="BP65" s="94"/>
      <c r="BQ65" s="94"/>
    </row>
    <row r="66" spans="41:69" ht="13.5" x14ac:dyDescent="0.15">
      <c r="AO66" s="21"/>
      <c r="AP66" s="21"/>
      <c r="AQ66" s="21"/>
      <c r="AR66" s="21"/>
      <c r="AY66" s="92" t="s">
        <v>21</v>
      </c>
      <c r="AZ66" s="92" t="str">
        <f>IFERROR(MATCH(TRUE,$AZ$69:$AZ$74,),"")</f>
        <v/>
      </c>
      <c r="BA66" s="92">
        <v>3</v>
      </c>
      <c r="BB66" s="92">
        <v>4</v>
      </c>
      <c r="BC66" s="92">
        <v>5</v>
      </c>
      <c r="BD66" s="92"/>
      <c r="BE66" s="93">
        <v>3</v>
      </c>
      <c r="BF66" s="93">
        <v>4</v>
      </c>
      <c r="BG66" s="93">
        <v>5</v>
      </c>
      <c r="BH66" s="93"/>
      <c r="BI66" s="92"/>
      <c r="BJ66" s="92"/>
      <c r="BK66" s="92"/>
      <c r="BL66" s="92"/>
      <c r="BM66" s="93">
        <v>3</v>
      </c>
      <c r="BN66" s="93"/>
      <c r="BO66" s="93">
        <v>4</v>
      </c>
      <c r="BP66" s="94"/>
      <c r="BQ66" s="94"/>
    </row>
    <row r="67" spans="41:69" ht="13.5" x14ac:dyDescent="0.15">
      <c r="AO67" s="21"/>
      <c r="AP67" s="21"/>
      <c r="AQ67" s="21"/>
      <c r="AR67" s="21"/>
      <c r="BE67" s="99"/>
      <c r="BF67" s="99"/>
      <c r="BG67" s="99"/>
      <c r="BH67" s="99"/>
      <c r="BM67" s="99"/>
      <c r="BN67" s="99"/>
      <c r="BO67" s="99"/>
      <c r="BP67" s="90"/>
      <c r="BQ67" s="90"/>
    </row>
    <row r="68" spans="41:69" ht="13.5" x14ac:dyDescent="0.15">
      <c r="AO68" s="21"/>
      <c r="AP68" s="21"/>
      <c r="AQ68" s="21"/>
      <c r="AR68" s="21"/>
      <c r="AX68" s="86" t="s">
        <v>125</v>
      </c>
      <c r="BA68" s="87">
        <f>LARGE(BA$94:BA$100,1)+BA$102</f>
        <v>0</v>
      </c>
      <c r="BB68" s="87">
        <f>LARGE(BB$94:BB$100,1)+LARGE(BB$94:BB$100,2)+BB$101+BB$102</f>
        <v>0</v>
      </c>
      <c r="BC68" s="87">
        <f>LARGE(BC$94:BC$100,1)+LARGE(BC$94:BC$100,2)+LARGE(BC$94:BC$100,3)+BC$101+BC$102</f>
        <v>0</v>
      </c>
      <c r="BD68" s="87">
        <f>LARGE(BD$94:BD$100,1)+LARGE(BD$94:BD$100,2)+LARGE(BD$94:BD$100,3)+BD$101+BD$102</f>
        <v>0</v>
      </c>
      <c r="BE68" s="88">
        <f>LARGE(BE$94:BE$100,1)+BE$102</f>
        <v>0</v>
      </c>
      <c r="BF68" s="88">
        <f>LARGE(BF$94:BF$100,1)+LARGE(BF$94:BF$100,2)+BF$101+BF$102</f>
        <v>0</v>
      </c>
      <c r="BG68" s="88">
        <f>LARGE(BG$94:BG$100,1)+LARGE(BG$94:BG$100,2)+LARGE(BG$94:BG$100,3)+BG$101+BG$102</f>
        <v>0</v>
      </c>
      <c r="BH68" s="88">
        <f>LARGE(BH$94:BH$100,1)+LARGE(BH$94:BH$100,2)+LARGE(BH$94:BH$100,3)+BH$101+BH$102</f>
        <v>0</v>
      </c>
      <c r="BI68" s="87">
        <f>LARGE(BI$94:BI$100,1)+BI$102</f>
        <v>0</v>
      </c>
      <c r="BJ68" s="87">
        <f>LARGE(BJ$94:BJ$100,1)+LARGE(BJ$94:BJ$100,2)+BJ$101+BJ$102</f>
        <v>0</v>
      </c>
      <c r="BK68" s="87">
        <f>LARGE(BK$94:BK$100,1)+LARGE(BK$94:BK$100,2)+BK$101+BK$102</f>
        <v>0</v>
      </c>
      <c r="BL68" s="87">
        <f>LARGE(BL$94:BL$100,1)+LARGE(BL$94:BL$100,2)+BL$101+BL$102</f>
        <v>0</v>
      </c>
      <c r="BM68" s="99"/>
      <c r="BN68" s="99"/>
      <c r="BO68" s="99"/>
      <c r="BP68" s="90"/>
      <c r="BQ68" s="90"/>
    </row>
    <row r="69" spans="41:69" ht="13.5" x14ac:dyDescent="0.15">
      <c r="AO69" s="21"/>
      <c r="AP69" s="21"/>
      <c r="AQ69" s="21"/>
      <c r="AR69" s="21"/>
      <c r="AX69" s="86">
        <v>1</v>
      </c>
      <c r="AY69" s="92" t="s">
        <v>66</v>
      </c>
      <c r="AZ69" s="92" t="b">
        <v>0</v>
      </c>
      <c r="BA69" s="92"/>
      <c r="BB69" s="92"/>
      <c r="BC69" s="92"/>
      <c r="BD69" s="92">
        <v>2</v>
      </c>
      <c r="BE69" s="93"/>
      <c r="BF69" s="93"/>
      <c r="BG69" s="93"/>
      <c r="BH69" s="93">
        <v>2</v>
      </c>
      <c r="BI69" s="92">
        <v>2</v>
      </c>
      <c r="BJ69" s="92">
        <v>2</v>
      </c>
      <c r="BK69" s="92">
        <v>2</v>
      </c>
      <c r="BL69" s="92">
        <v>2</v>
      </c>
      <c r="BM69" s="93"/>
      <c r="BN69" s="93"/>
      <c r="BO69" s="93"/>
      <c r="BP69" s="94"/>
      <c r="BQ69" s="94"/>
    </row>
    <row r="70" spans="41:69" ht="13.5" x14ac:dyDescent="0.15">
      <c r="AO70" s="21"/>
      <c r="AP70" s="21"/>
      <c r="AQ70" s="21"/>
      <c r="AR70" s="21"/>
      <c r="AX70" s="86">
        <v>2</v>
      </c>
      <c r="AY70" s="92" t="s">
        <v>67</v>
      </c>
      <c r="AZ70" s="92" t="b">
        <v>0</v>
      </c>
      <c r="BA70" s="92"/>
      <c r="BB70" s="92"/>
      <c r="BC70" s="92"/>
      <c r="BD70" s="92">
        <v>2</v>
      </c>
      <c r="BE70" s="93"/>
      <c r="BF70" s="93"/>
      <c r="BG70" s="93"/>
      <c r="BH70" s="93">
        <v>2</v>
      </c>
      <c r="BI70" s="92">
        <v>2</v>
      </c>
      <c r="BJ70" s="92">
        <v>2</v>
      </c>
      <c r="BK70" s="92">
        <v>2</v>
      </c>
      <c r="BL70" s="92">
        <v>2</v>
      </c>
      <c r="BM70" s="93"/>
      <c r="BN70" s="93"/>
      <c r="BO70" s="93"/>
      <c r="BP70" s="94"/>
      <c r="BQ70" s="94"/>
    </row>
    <row r="71" spans="41:69" ht="13.5" x14ac:dyDescent="0.15">
      <c r="AO71" s="21"/>
      <c r="AP71" s="21"/>
      <c r="AQ71" s="21"/>
      <c r="AR71" s="21"/>
      <c r="AS71" s="21"/>
      <c r="AX71" s="86">
        <v>3</v>
      </c>
      <c r="AY71" s="92" t="s">
        <v>68</v>
      </c>
      <c r="AZ71" s="92" t="b">
        <v>0</v>
      </c>
      <c r="BA71" s="92"/>
      <c r="BB71" s="92"/>
      <c r="BC71" s="92"/>
      <c r="BD71" s="92">
        <v>2</v>
      </c>
      <c r="BE71" s="93"/>
      <c r="BF71" s="93"/>
      <c r="BG71" s="93"/>
      <c r="BH71" s="93">
        <v>2</v>
      </c>
      <c r="BI71" s="92">
        <v>2</v>
      </c>
      <c r="BJ71" s="92">
        <v>2</v>
      </c>
      <c r="BK71" s="92">
        <v>2</v>
      </c>
      <c r="BL71" s="92">
        <v>2</v>
      </c>
      <c r="BM71" s="93"/>
      <c r="BN71" s="93"/>
      <c r="BO71" s="93"/>
      <c r="BP71" s="94"/>
      <c r="BQ71" s="94"/>
    </row>
    <row r="72" spans="41:69" ht="13.5" x14ac:dyDescent="0.15">
      <c r="AO72" s="21"/>
      <c r="AP72" s="21"/>
      <c r="AQ72" s="21"/>
      <c r="AR72" s="21"/>
      <c r="AS72" s="21"/>
      <c r="AX72" s="86">
        <v>4</v>
      </c>
      <c r="AY72" s="92" t="s">
        <v>69</v>
      </c>
      <c r="AZ72" s="92" t="b">
        <v>0</v>
      </c>
      <c r="BA72" s="92">
        <v>1</v>
      </c>
      <c r="BB72" s="92"/>
      <c r="BC72" s="92"/>
      <c r="BD72" s="92">
        <v>2</v>
      </c>
      <c r="BE72" s="93">
        <v>1</v>
      </c>
      <c r="BF72" s="93"/>
      <c r="BG72" s="93"/>
      <c r="BH72" s="93">
        <v>2</v>
      </c>
      <c r="BI72" s="92">
        <v>1</v>
      </c>
      <c r="BJ72" s="92">
        <v>2</v>
      </c>
      <c r="BK72" s="92">
        <v>2</v>
      </c>
      <c r="BL72" s="92">
        <v>2</v>
      </c>
      <c r="BM72" s="93"/>
      <c r="BN72" s="93"/>
      <c r="BO72" s="93"/>
      <c r="BP72" s="94"/>
      <c r="BQ72" s="94"/>
    </row>
    <row r="73" spans="41:69" ht="13.5" x14ac:dyDescent="0.15">
      <c r="AO73" s="21"/>
      <c r="AP73" s="21"/>
      <c r="AQ73" s="21"/>
      <c r="AR73" s="21"/>
      <c r="AS73" s="21"/>
      <c r="AX73" s="86">
        <v>5</v>
      </c>
      <c r="AY73" s="92" t="s">
        <v>70</v>
      </c>
      <c r="AZ73" s="92" t="b">
        <v>0</v>
      </c>
      <c r="BA73" s="92"/>
      <c r="BB73" s="92">
        <v>1</v>
      </c>
      <c r="BC73" s="92"/>
      <c r="BD73" s="92">
        <v>2</v>
      </c>
      <c r="BE73" s="93"/>
      <c r="BF73" s="93">
        <v>1</v>
      </c>
      <c r="BG73" s="93"/>
      <c r="BH73" s="93">
        <v>2</v>
      </c>
      <c r="BI73" s="92"/>
      <c r="BJ73" s="92">
        <v>1</v>
      </c>
      <c r="BK73" s="92">
        <v>1</v>
      </c>
      <c r="BL73" s="92">
        <v>2</v>
      </c>
      <c r="BM73" s="93"/>
      <c r="BN73" s="93"/>
      <c r="BO73" s="93"/>
      <c r="BP73" s="94"/>
      <c r="BQ73" s="94"/>
    </row>
    <row r="74" spans="41:69" ht="13.5" x14ac:dyDescent="0.15">
      <c r="AO74" s="21"/>
      <c r="AP74" s="21"/>
      <c r="AQ74" s="21"/>
      <c r="AR74" s="21"/>
      <c r="AS74" s="21"/>
      <c r="AX74" s="86">
        <v>6</v>
      </c>
      <c r="AY74" s="92" t="s">
        <v>71</v>
      </c>
      <c r="AZ74" s="92" t="b">
        <v>0</v>
      </c>
      <c r="BA74" s="92"/>
      <c r="BB74" s="92"/>
      <c r="BC74" s="92"/>
      <c r="BD74" s="92">
        <v>1</v>
      </c>
      <c r="BE74" s="93"/>
      <c r="BF74" s="93"/>
      <c r="BG74" s="93"/>
      <c r="BH74" s="93">
        <v>1</v>
      </c>
      <c r="BI74" s="92"/>
      <c r="BJ74" s="92"/>
      <c r="BK74" s="92"/>
      <c r="BL74" s="92">
        <v>1</v>
      </c>
      <c r="BM74" s="93"/>
      <c r="BN74" s="93"/>
      <c r="BO74" s="93"/>
      <c r="BP74" s="94"/>
      <c r="BQ74" s="94"/>
    </row>
    <row r="75" spans="41:69" x14ac:dyDescent="0.15">
      <c r="AY75" s="92" t="s">
        <v>72</v>
      </c>
      <c r="AZ75" s="92" t="b">
        <v>0</v>
      </c>
      <c r="BA75" s="92">
        <v>2</v>
      </c>
      <c r="BB75" s="92">
        <v>2</v>
      </c>
      <c r="BC75" s="92">
        <v>2</v>
      </c>
      <c r="BD75" s="92">
        <v>2</v>
      </c>
      <c r="BE75" s="93">
        <v>2</v>
      </c>
      <c r="BF75" s="93">
        <v>2</v>
      </c>
      <c r="BG75" s="93">
        <v>2</v>
      </c>
      <c r="BH75" s="93">
        <v>2</v>
      </c>
      <c r="BI75" s="92">
        <v>2</v>
      </c>
      <c r="BJ75" s="92">
        <v>2</v>
      </c>
      <c r="BK75" s="92">
        <v>2</v>
      </c>
      <c r="BL75" s="92">
        <v>2</v>
      </c>
      <c r="BM75" s="93"/>
      <c r="BN75" s="93"/>
      <c r="BO75" s="93"/>
      <c r="BP75" s="94"/>
      <c r="BQ75" s="94"/>
    </row>
    <row r="76" spans="41:69" x14ac:dyDescent="0.15">
      <c r="AY76" s="92" t="s">
        <v>73</v>
      </c>
      <c r="AZ76" s="92" t="b">
        <v>0</v>
      </c>
      <c r="BA76" s="92">
        <v>2</v>
      </c>
      <c r="BB76" s="92">
        <v>2</v>
      </c>
      <c r="BC76" s="92">
        <v>2</v>
      </c>
      <c r="BD76" s="92">
        <v>2</v>
      </c>
      <c r="BE76" s="93">
        <v>2</v>
      </c>
      <c r="BF76" s="93">
        <v>2</v>
      </c>
      <c r="BG76" s="93">
        <v>2</v>
      </c>
      <c r="BH76" s="93">
        <v>2</v>
      </c>
      <c r="BI76" s="92">
        <v>2</v>
      </c>
      <c r="BJ76" s="92">
        <v>2</v>
      </c>
      <c r="BK76" s="92">
        <v>2</v>
      </c>
      <c r="BL76" s="92">
        <v>2</v>
      </c>
      <c r="BM76" s="93"/>
      <c r="BN76" s="93"/>
      <c r="BO76" s="93"/>
      <c r="BP76" s="94"/>
      <c r="BQ76" s="94"/>
    </row>
    <row r="77" spans="41:69" x14ac:dyDescent="0.15">
      <c r="AY77" s="92" t="s">
        <v>74</v>
      </c>
      <c r="AZ77" s="92" t="b">
        <v>0</v>
      </c>
      <c r="BA77" s="92">
        <v>2</v>
      </c>
      <c r="BB77" s="92">
        <v>2</v>
      </c>
      <c r="BC77" s="92">
        <v>2</v>
      </c>
      <c r="BD77" s="92">
        <v>2</v>
      </c>
      <c r="BE77" s="93">
        <v>2</v>
      </c>
      <c r="BF77" s="93">
        <v>2</v>
      </c>
      <c r="BG77" s="93">
        <v>2</v>
      </c>
      <c r="BH77" s="93">
        <v>2</v>
      </c>
      <c r="BI77" s="92">
        <v>2</v>
      </c>
      <c r="BJ77" s="92">
        <v>2</v>
      </c>
      <c r="BK77" s="92">
        <v>2</v>
      </c>
      <c r="BL77" s="92">
        <v>2</v>
      </c>
      <c r="BM77" s="93"/>
      <c r="BN77" s="93"/>
      <c r="BO77" s="93"/>
      <c r="BP77" s="94"/>
      <c r="BQ77" s="94"/>
    </row>
    <row r="78" spans="41:69" x14ac:dyDescent="0.15">
      <c r="AY78" s="92" t="s">
        <v>75</v>
      </c>
      <c r="AZ78" s="92" t="b">
        <v>0</v>
      </c>
      <c r="BA78" s="92">
        <v>1</v>
      </c>
      <c r="BB78" s="92">
        <v>2</v>
      </c>
      <c r="BC78" s="92">
        <v>2</v>
      </c>
      <c r="BD78" s="92">
        <v>2</v>
      </c>
      <c r="BE78" s="93">
        <v>1</v>
      </c>
      <c r="BF78" s="93">
        <v>2</v>
      </c>
      <c r="BG78" s="93">
        <v>2</v>
      </c>
      <c r="BH78" s="93">
        <v>2</v>
      </c>
      <c r="BI78" s="92">
        <v>1</v>
      </c>
      <c r="BJ78" s="92">
        <v>2</v>
      </c>
      <c r="BK78" s="92">
        <v>2</v>
      </c>
      <c r="BL78" s="92">
        <v>2</v>
      </c>
      <c r="BM78" s="93"/>
      <c r="BN78" s="93"/>
      <c r="BO78" s="93"/>
      <c r="BP78" s="94"/>
      <c r="BQ78" s="94"/>
    </row>
    <row r="79" spans="41:69" x14ac:dyDescent="0.15">
      <c r="AY79" s="92" t="s">
        <v>76</v>
      </c>
      <c r="AZ79" s="92" t="b">
        <v>0</v>
      </c>
      <c r="BA79" s="92"/>
      <c r="BB79" s="92">
        <v>1</v>
      </c>
      <c r="BC79" s="92">
        <v>1</v>
      </c>
      <c r="BD79" s="92">
        <v>2</v>
      </c>
      <c r="BE79" s="93"/>
      <c r="BF79" s="93">
        <v>1</v>
      </c>
      <c r="BG79" s="93">
        <v>1</v>
      </c>
      <c r="BH79" s="93">
        <v>2</v>
      </c>
      <c r="BI79" s="92"/>
      <c r="BJ79" s="92">
        <v>1</v>
      </c>
      <c r="BK79" s="92">
        <v>1</v>
      </c>
      <c r="BL79" s="92">
        <v>2</v>
      </c>
      <c r="BM79" s="93"/>
      <c r="BN79" s="93"/>
      <c r="BO79" s="93"/>
      <c r="BP79" s="94"/>
      <c r="BQ79" s="94"/>
    </row>
    <row r="80" spans="41:69" x14ac:dyDescent="0.15">
      <c r="AY80" s="92" t="s">
        <v>77</v>
      </c>
      <c r="AZ80" s="92" t="b">
        <v>0</v>
      </c>
      <c r="BA80" s="92"/>
      <c r="BB80" s="92"/>
      <c r="BC80" s="92"/>
      <c r="BD80" s="92">
        <v>1</v>
      </c>
      <c r="BE80" s="93"/>
      <c r="BF80" s="93"/>
      <c r="BG80" s="93"/>
      <c r="BH80" s="93">
        <v>1</v>
      </c>
      <c r="BI80" s="92"/>
      <c r="BJ80" s="92"/>
      <c r="BK80" s="92"/>
      <c r="BL80" s="92">
        <v>1</v>
      </c>
      <c r="BM80" s="93"/>
      <c r="BN80" s="93"/>
      <c r="BO80" s="93"/>
      <c r="BP80" s="94"/>
      <c r="BQ80" s="94"/>
    </row>
    <row r="81" spans="51:69" x14ac:dyDescent="0.15">
      <c r="AY81" s="92" t="s">
        <v>78</v>
      </c>
      <c r="AZ81" s="92" t="b">
        <v>0</v>
      </c>
      <c r="BA81" s="92">
        <v>2</v>
      </c>
      <c r="BB81" s="92">
        <v>2</v>
      </c>
      <c r="BC81" s="92">
        <v>2</v>
      </c>
      <c r="BD81" s="92">
        <v>2</v>
      </c>
      <c r="BE81" s="93">
        <v>2</v>
      </c>
      <c r="BF81" s="93">
        <v>2</v>
      </c>
      <c r="BG81" s="93">
        <v>2</v>
      </c>
      <c r="BH81" s="93">
        <v>2</v>
      </c>
      <c r="BI81" s="92">
        <v>2</v>
      </c>
      <c r="BJ81" s="92">
        <v>2</v>
      </c>
      <c r="BK81" s="92">
        <v>2</v>
      </c>
      <c r="BL81" s="92">
        <v>2</v>
      </c>
      <c r="BM81" s="93"/>
      <c r="BN81" s="93"/>
      <c r="BO81" s="93"/>
      <c r="BP81" s="94"/>
      <c r="BQ81" s="94"/>
    </row>
    <row r="82" spans="51:69" x14ac:dyDescent="0.15">
      <c r="AY82" s="92" t="s">
        <v>79</v>
      </c>
      <c r="AZ82" s="92" t="b">
        <v>0</v>
      </c>
      <c r="BA82" s="92">
        <v>2</v>
      </c>
      <c r="BB82" s="92">
        <v>2</v>
      </c>
      <c r="BC82" s="92">
        <v>2</v>
      </c>
      <c r="BD82" s="92">
        <v>2</v>
      </c>
      <c r="BE82" s="93">
        <v>2</v>
      </c>
      <c r="BF82" s="93">
        <v>2</v>
      </c>
      <c r="BG82" s="93">
        <v>2</v>
      </c>
      <c r="BH82" s="93">
        <v>2</v>
      </c>
      <c r="BI82" s="92">
        <v>2</v>
      </c>
      <c r="BJ82" s="92">
        <v>2</v>
      </c>
      <c r="BK82" s="92">
        <v>2</v>
      </c>
      <c r="BL82" s="92">
        <v>2</v>
      </c>
      <c r="BM82" s="93"/>
      <c r="BN82" s="93"/>
      <c r="BO82" s="93"/>
      <c r="BP82" s="94"/>
      <c r="BQ82" s="94"/>
    </row>
    <row r="83" spans="51:69" x14ac:dyDescent="0.15">
      <c r="AY83" s="92" t="s">
        <v>80</v>
      </c>
      <c r="AZ83" s="92" t="b">
        <v>0</v>
      </c>
      <c r="BA83" s="92">
        <v>2</v>
      </c>
      <c r="BB83" s="92">
        <v>2</v>
      </c>
      <c r="BC83" s="92">
        <v>2</v>
      </c>
      <c r="BD83" s="92">
        <v>2</v>
      </c>
      <c r="BE83" s="93">
        <v>2</v>
      </c>
      <c r="BF83" s="93">
        <v>2</v>
      </c>
      <c r="BG83" s="93">
        <v>2</v>
      </c>
      <c r="BH83" s="93">
        <v>2</v>
      </c>
      <c r="BI83" s="92">
        <v>2</v>
      </c>
      <c r="BJ83" s="92">
        <v>2</v>
      </c>
      <c r="BK83" s="92">
        <v>2</v>
      </c>
      <c r="BL83" s="92">
        <v>2</v>
      </c>
      <c r="BM83" s="93"/>
      <c r="BN83" s="93"/>
      <c r="BO83" s="93"/>
      <c r="BP83" s="94"/>
      <c r="BQ83" s="94"/>
    </row>
    <row r="84" spans="51:69" x14ac:dyDescent="0.15">
      <c r="AY84" s="92" t="s">
        <v>81</v>
      </c>
      <c r="AZ84" s="92" t="b">
        <v>0</v>
      </c>
      <c r="BA84" s="92">
        <v>1</v>
      </c>
      <c r="BB84" s="92">
        <v>2</v>
      </c>
      <c r="BC84" s="92">
        <v>2</v>
      </c>
      <c r="BD84" s="92">
        <v>2</v>
      </c>
      <c r="BE84" s="93">
        <v>1</v>
      </c>
      <c r="BF84" s="93">
        <v>2</v>
      </c>
      <c r="BG84" s="93">
        <v>2</v>
      </c>
      <c r="BH84" s="93">
        <v>2</v>
      </c>
      <c r="BI84" s="92">
        <v>1</v>
      </c>
      <c r="BJ84" s="92">
        <v>2</v>
      </c>
      <c r="BK84" s="92">
        <v>2</v>
      </c>
      <c r="BL84" s="92">
        <v>2</v>
      </c>
      <c r="BM84" s="93"/>
      <c r="BN84" s="93"/>
      <c r="BO84" s="93"/>
      <c r="BP84" s="94"/>
      <c r="BQ84" s="94"/>
    </row>
    <row r="85" spans="51:69" x14ac:dyDescent="0.15">
      <c r="AY85" s="92" t="s">
        <v>82</v>
      </c>
      <c r="AZ85" s="92" t="b">
        <v>0</v>
      </c>
      <c r="BA85" s="92"/>
      <c r="BB85" s="92">
        <v>1</v>
      </c>
      <c r="BC85" s="92">
        <v>1</v>
      </c>
      <c r="BD85" s="92">
        <v>2</v>
      </c>
      <c r="BE85" s="93"/>
      <c r="BF85" s="93">
        <v>1</v>
      </c>
      <c r="BG85" s="93">
        <v>1</v>
      </c>
      <c r="BH85" s="93">
        <v>2</v>
      </c>
      <c r="BI85" s="92"/>
      <c r="BJ85" s="92">
        <v>1</v>
      </c>
      <c r="BK85" s="92">
        <v>1</v>
      </c>
      <c r="BL85" s="92">
        <v>2</v>
      </c>
      <c r="BM85" s="93"/>
      <c r="BN85" s="93"/>
      <c r="BO85" s="93"/>
      <c r="BP85" s="94"/>
      <c r="BQ85" s="94"/>
    </row>
    <row r="86" spans="51:69" x14ac:dyDescent="0.15">
      <c r="AY86" s="92" t="s">
        <v>83</v>
      </c>
      <c r="AZ86" s="92" t="b">
        <v>0</v>
      </c>
      <c r="BA86" s="92"/>
      <c r="BB86" s="92"/>
      <c r="BC86" s="92"/>
      <c r="BD86" s="92">
        <v>1</v>
      </c>
      <c r="BE86" s="93"/>
      <c r="BF86" s="93"/>
      <c r="BG86" s="93"/>
      <c r="BH86" s="93">
        <v>1</v>
      </c>
      <c r="BI86" s="92"/>
      <c r="BJ86" s="92"/>
      <c r="BK86" s="92"/>
      <c r="BL86" s="92">
        <v>1</v>
      </c>
      <c r="BM86" s="93"/>
      <c r="BN86" s="93"/>
      <c r="BO86" s="93"/>
      <c r="BP86" s="94"/>
      <c r="BQ86" s="94"/>
    </row>
    <row r="87" spans="51:69" x14ac:dyDescent="0.15">
      <c r="AY87" s="92" t="s">
        <v>84</v>
      </c>
      <c r="AZ87" s="92" t="b">
        <v>0</v>
      </c>
      <c r="BA87" s="92"/>
      <c r="BB87" s="92">
        <v>1</v>
      </c>
      <c r="BC87" s="92">
        <v>1</v>
      </c>
      <c r="BD87" s="92">
        <v>1</v>
      </c>
      <c r="BE87" s="93"/>
      <c r="BF87" s="93">
        <v>1</v>
      </c>
      <c r="BG87" s="93">
        <v>1</v>
      </c>
      <c r="BH87" s="93">
        <v>1</v>
      </c>
      <c r="BI87" s="92"/>
      <c r="BJ87" s="92">
        <v>1</v>
      </c>
      <c r="BK87" s="92">
        <v>1</v>
      </c>
      <c r="BL87" s="92">
        <v>1</v>
      </c>
      <c r="BM87" s="93"/>
      <c r="BN87" s="93"/>
      <c r="BO87" s="93"/>
      <c r="BP87" s="94"/>
      <c r="BQ87" s="94"/>
    </row>
    <row r="88" spans="51:69" x14ac:dyDescent="0.15">
      <c r="AY88" s="92" t="s">
        <v>85</v>
      </c>
      <c r="AZ88" s="92" t="b">
        <v>0</v>
      </c>
      <c r="BA88" s="92"/>
      <c r="BB88" s="92"/>
      <c r="BC88" s="92">
        <v>1</v>
      </c>
      <c r="BD88" s="92">
        <v>1</v>
      </c>
      <c r="BE88" s="93"/>
      <c r="BF88" s="93"/>
      <c r="BG88" s="93">
        <v>1</v>
      </c>
      <c r="BH88" s="93">
        <v>1</v>
      </c>
      <c r="BI88" s="92"/>
      <c r="BJ88" s="92"/>
      <c r="BK88" s="92">
        <v>1</v>
      </c>
      <c r="BL88" s="92">
        <v>1</v>
      </c>
      <c r="BM88" s="93"/>
      <c r="BN88" s="93"/>
      <c r="BO88" s="93"/>
      <c r="BP88" s="94"/>
      <c r="BQ88" s="94"/>
    </row>
    <row r="89" spans="51:69" x14ac:dyDescent="0.15">
      <c r="AY89" s="92" t="s">
        <v>86</v>
      </c>
      <c r="AZ89" s="92" t="b">
        <v>0</v>
      </c>
      <c r="BA89" s="92"/>
      <c r="BB89" s="92"/>
      <c r="BC89" s="92">
        <v>1</v>
      </c>
      <c r="BD89" s="92">
        <v>1</v>
      </c>
      <c r="BE89" s="93"/>
      <c r="BF89" s="93"/>
      <c r="BG89" s="93">
        <v>1</v>
      </c>
      <c r="BH89" s="93">
        <v>1</v>
      </c>
      <c r="BI89" s="92"/>
      <c r="BJ89" s="92"/>
      <c r="BK89" s="92">
        <v>1</v>
      </c>
      <c r="BL89" s="92">
        <v>1</v>
      </c>
      <c r="BM89" s="93"/>
      <c r="BN89" s="93"/>
      <c r="BO89" s="93"/>
      <c r="BP89" s="94"/>
      <c r="BQ89" s="94"/>
    </row>
    <row r="90" spans="51:69" x14ac:dyDescent="0.15">
      <c r="AY90" s="92" t="s">
        <v>87</v>
      </c>
      <c r="AZ90" s="92" t="b">
        <v>0</v>
      </c>
      <c r="BA90" s="92"/>
      <c r="BB90" s="92"/>
      <c r="BC90" s="92"/>
      <c r="BD90" s="92">
        <v>1</v>
      </c>
      <c r="BE90" s="93"/>
      <c r="BF90" s="93"/>
      <c r="BG90" s="93"/>
      <c r="BH90" s="93">
        <v>1</v>
      </c>
      <c r="BI90" s="92"/>
      <c r="BJ90" s="92"/>
      <c r="BK90" s="92"/>
      <c r="BL90" s="92">
        <v>1</v>
      </c>
      <c r="BM90" s="93"/>
      <c r="BN90" s="93"/>
      <c r="BO90" s="93"/>
      <c r="BP90" s="94"/>
      <c r="BQ90" s="94"/>
    </row>
    <row r="91" spans="51:69" x14ac:dyDescent="0.15">
      <c r="AY91" s="92" t="s">
        <v>88</v>
      </c>
      <c r="AZ91" s="92" t="b">
        <v>0</v>
      </c>
      <c r="BA91" s="92"/>
      <c r="BB91" s="92">
        <v>1</v>
      </c>
      <c r="BC91" s="92">
        <v>1</v>
      </c>
      <c r="BD91" s="92">
        <v>1</v>
      </c>
      <c r="BE91" s="93"/>
      <c r="BF91" s="93">
        <v>1</v>
      </c>
      <c r="BG91" s="93">
        <v>1</v>
      </c>
      <c r="BH91" s="93">
        <v>1</v>
      </c>
      <c r="BI91" s="92"/>
      <c r="BJ91" s="92">
        <v>1</v>
      </c>
      <c r="BK91" s="92">
        <v>1</v>
      </c>
      <c r="BL91" s="92">
        <v>1</v>
      </c>
      <c r="BM91" s="93"/>
      <c r="BN91" s="93"/>
      <c r="BO91" s="93"/>
      <c r="BP91" s="94"/>
      <c r="BQ91" s="94"/>
    </row>
    <row r="92" spans="51:69" x14ac:dyDescent="0.15">
      <c r="AY92" s="92" t="s">
        <v>95</v>
      </c>
      <c r="AZ92" s="92" t="b">
        <f>IF($AD$3="",FALSE,TRUE)</f>
        <v>0</v>
      </c>
      <c r="BA92" s="92">
        <v>1</v>
      </c>
      <c r="BB92" s="92">
        <v>1</v>
      </c>
      <c r="BC92" s="92">
        <v>1</v>
      </c>
      <c r="BD92" s="92">
        <v>1</v>
      </c>
      <c r="BE92" s="93">
        <v>1</v>
      </c>
      <c r="BF92" s="93">
        <v>1</v>
      </c>
      <c r="BG92" s="93">
        <v>1</v>
      </c>
      <c r="BH92" s="93">
        <v>1</v>
      </c>
      <c r="BI92" s="92">
        <v>1</v>
      </c>
      <c r="BJ92" s="92">
        <v>1</v>
      </c>
      <c r="BK92" s="92">
        <v>1</v>
      </c>
      <c r="BL92" s="92">
        <v>1</v>
      </c>
      <c r="BM92" s="93"/>
      <c r="BN92" s="93"/>
      <c r="BO92" s="93"/>
      <c r="BP92" s="94"/>
      <c r="BQ92" s="94"/>
    </row>
    <row r="93" spans="51:69" x14ac:dyDescent="0.15">
      <c r="BE93" s="99"/>
      <c r="BF93" s="99"/>
      <c r="BG93" s="99"/>
      <c r="BH93" s="99"/>
      <c r="BM93" s="99"/>
      <c r="BN93" s="99"/>
      <c r="BO93" s="99"/>
      <c r="BP93" s="90"/>
      <c r="BQ93" s="90"/>
    </row>
    <row r="94" spans="51:69" x14ac:dyDescent="0.15">
      <c r="AZ94" s="92" t="s">
        <v>21</v>
      </c>
      <c r="BA94" s="92">
        <f>_xlfn.XLOOKUP(TRUE,$AZ$69:$AZ$74,BA$69:BA$74,0)</f>
        <v>0</v>
      </c>
      <c r="BB94" s="92">
        <f t="shared" ref="BB94:BL94" si="1">_xlfn.XLOOKUP(TRUE,$AZ$69:$AZ$74,BB$69:BB$74,0)</f>
        <v>0</v>
      </c>
      <c r="BC94" s="92">
        <f t="shared" si="1"/>
        <v>0</v>
      </c>
      <c r="BD94" s="92">
        <f t="shared" si="1"/>
        <v>0</v>
      </c>
      <c r="BE94" s="93">
        <f t="shared" si="1"/>
        <v>0</v>
      </c>
      <c r="BF94" s="93">
        <f t="shared" si="1"/>
        <v>0</v>
      </c>
      <c r="BG94" s="93">
        <f t="shared" si="1"/>
        <v>0</v>
      </c>
      <c r="BH94" s="93">
        <f t="shared" si="1"/>
        <v>0</v>
      </c>
      <c r="BI94" s="92">
        <f t="shared" si="1"/>
        <v>0</v>
      </c>
      <c r="BJ94" s="92">
        <f t="shared" si="1"/>
        <v>0</v>
      </c>
      <c r="BK94" s="92">
        <f t="shared" si="1"/>
        <v>0</v>
      </c>
      <c r="BL94" s="92">
        <f t="shared" si="1"/>
        <v>0</v>
      </c>
      <c r="BM94" s="93"/>
      <c r="BN94" s="93"/>
      <c r="BO94" s="93"/>
      <c r="BP94" s="94"/>
      <c r="BQ94" s="94"/>
    </row>
    <row r="95" spans="51:69" x14ac:dyDescent="0.15">
      <c r="AZ95" s="92" t="s">
        <v>28</v>
      </c>
      <c r="BA95" s="92">
        <f>_xlfn.XLOOKUP(TRUE,$AZ$75:$AZ$80,BA$75:BA$80,0)</f>
        <v>0</v>
      </c>
      <c r="BB95" s="92">
        <f t="shared" ref="BB95:BL95" si="2">_xlfn.XLOOKUP(TRUE,$AZ$75:$AZ$80,BB$75:BB$80,0)</f>
        <v>0</v>
      </c>
      <c r="BC95" s="92">
        <f t="shared" si="2"/>
        <v>0</v>
      </c>
      <c r="BD95" s="92">
        <f t="shared" si="2"/>
        <v>0</v>
      </c>
      <c r="BE95" s="93">
        <f t="shared" si="2"/>
        <v>0</v>
      </c>
      <c r="BF95" s="93">
        <f t="shared" si="2"/>
        <v>0</v>
      </c>
      <c r="BG95" s="93">
        <f t="shared" si="2"/>
        <v>0</v>
      </c>
      <c r="BH95" s="93">
        <f t="shared" si="2"/>
        <v>0</v>
      </c>
      <c r="BI95" s="92">
        <f t="shared" si="2"/>
        <v>0</v>
      </c>
      <c r="BJ95" s="92">
        <f t="shared" si="2"/>
        <v>0</v>
      </c>
      <c r="BK95" s="92">
        <f t="shared" si="2"/>
        <v>0</v>
      </c>
      <c r="BL95" s="92">
        <f t="shared" si="2"/>
        <v>0</v>
      </c>
      <c r="BM95" s="93"/>
      <c r="BN95" s="93"/>
      <c r="BO95" s="93"/>
      <c r="BP95" s="94"/>
      <c r="BQ95" s="94"/>
    </row>
    <row r="96" spans="51:69" x14ac:dyDescent="0.15">
      <c r="AZ96" s="92" t="s">
        <v>29</v>
      </c>
      <c r="BA96" s="92">
        <f>_xlfn.XLOOKUP(TRUE,$AZ$81:$AZ$86,BA$81:BA$86,0)</f>
        <v>0</v>
      </c>
      <c r="BB96" s="92">
        <f t="shared" ref="BB96:BL96" si="3">_xlfn.XLOOKUP(TRUE,$AZ$81:$AZ$86,BB$81:BB$86,0)</f>
        <v>0</v>
      </c>
      <c r="BC96" s="92">
        <f t="shared" si="3"/>
        <v>0</v>
      </c>
      <c r="BD96" s="92">
        <f t="shared" si="3"/>
        <v>0</v>
      </c>
      <c r="BE96" s="93">
        <f t="shared" si="3"/>
        <v>0</v>
      </c>
      <c r="BF96" s="93">
        <f t="shared" si="3"/>
        <v>0</v>
      </c>
      <c r="BG96" s="93">
        <f t="shared" si="3"/>
        <v>0</v>
      </c>
      <c r="BH96" s="93">
        <f t="shared" si="3"/>
        <v>0</v>
      </c>
      <c r="BI96" s="92">
        <f t="shared" si="3"/>
        <v>0</v>
      </c>
      <c r="BJ96" s="92">
        <f t="shared" si="3"/>
        <v>0</v>
      </c>
      <c r="BK96" s="92">
        <f t="shared" si="3"/>
        <v>0</v>
      </c>
      <c r="BL96" s="92">
        <f t="shared" si="3"/>
        <v>0</v>
      </c>
      <c r="BM96" s="93"/>
      <c r="BN96" s="93"/>
      <c r="BO96" s="93"/>
      <c r="BP96" s="94"/>
      <c r="BQ96" s="94"/>
    </row>
    <row r="97" spans="50:69" x14ac:dyDescent="0.15">
      <c r="AZ97" s="92" t="s">
        <v>84</v>
      </c>
      <c r="BA97" s="92">
        <f>_xlfn.XLOOKUP(TRUE,$AZ$87,BA$87,0)</f>
        <v>0</v>
      </c>
      <c r="BB97" s="92">
        <f t="shared" ref="BB97:BL97" si="4">_xlfn.XLOOKUP(TRUE,$AZ$87,BB$87,0)</f>
        <v>0</v>
      </c>
      <c r="BC97" s="92">
        <f t="shared" si="4"/>
        <v>0</v>
      </c>
      <c r="BD97" s="92">
        <f t="shared" si="4"/>
        <v>0</v>
      </c>
      <c r="BE97" s="93">
        <f t="shared" si="4"/>
        <v>0</v>
      </c>
      <c r="BF97" s="93">
        <f t="shared" si="4"/>
        <v>0</v>
      </c>
      <c r="BG97" s="93">
        <f t="shared" si="4"/>
        <v>0</v>
      </c>
      <c r="BH97" s="93">
        <f t="shared" si="4"/>
        <v>0</v>
      </c>
      <c r="BI97" s="92">
        <f t="shared" si="4"/>
        <v>0</v>
      </c>
      <c r="BJ97" s="92">
        <f t="shared" si="4"/>
        <v>0</v>
      </c>
      <c r="BK97" s="92">
        <f t="shared" si="4"/>
        <v>0</v>
      </c>
      <c r="BL97" s="92">
        <f t="shared" si="4"/>
        <v>0</v>
      </c>
      <c r="BM97" s="93"/>
      <c r="BN97" s="93"/>
      <c r="BO97" s="93"/>
      <c r="BP97" s="94"/>
      <c r="BQ97" s="94"/>
    </row>
    <row r="98" spans="50:69" x14ac:dyDescent="0.15">
      <c r="AZ98" s="92" t="s">
        <v>85</v>
      </c>
      <c r="BA98" s="92">
        <f>_xlfn.XLOOKUP(TRUE,$AZ$88,BA$88,0)</f>
        <v>0</v>
      </c>
      <c r="BB98" s="92">
        <f t="shared" ref="BB98:BL98" si="5">_xlfn.XLOOKUP(TRUE,$AZ$88,BB$88,0)</f>
        <v>0</v>
      </c>
      <c r="BC98" s="92">
        <f t="shared" si="5"/>
        <v>0</v>
      </c>
      <c r="BD98" s="92">
        <f t="shared" si="5"/>
        <v>0</v>
      </c>
      <c r="BE98" s="93">
        <f t="shared" si="5"/>
        <v>0</v>
      </c>
      <c r="BF98" s="93">
        <f t="shared" si="5"/>
        <v>0</v>
      </c>
      <c r="BG98" s="93">
        <f t="shared" si="5"/>
        <v>0</v>
      </c>
      <c r="BH98" s="93">
        <f t="shared" si="5"/>
        <v>0</v>
      </c>
      <c r="BI98" s="92">
        <f t="shared" si="5"/>
        <v>0</v>
      </c>
      <c r="BJ98" s="92">
        <f t="shared" si="5"/>
        <v>0</v>
      </c>
      <c r="BK98" s="92">
        <f t="shared" si="5"/>
        <v>0</v>
      </c>
      <c r="BL98" s="92">
        <f t="shared" si="5"/>
        <v>0</v>
      </c>
      <c r="BM98" s="93"/>
      <c r="BN98" s="93"/>
      <c r="BO98" s="93"/>
      <c r="BP98" s="94"/>
      <c r="BQ98" s="94"/>
    </row>
    <row r="99" spans="50:69" x14ac:dyDescent="0.15">
      <c r="AZ99" s="92" t="s">
        <v>86</v>
      </c>
      <c r="BA99" s="92">
        <f>_xlfn.XLOOKUP(TRUE,$AZ$89,BA$89,0)</f>
        <v>0</v>
      </c>
      <c r="BB99" s="92">
        <f t="shared" ref="BB99:BL99" si="6">_xlfn.XLOOKUP(TRUE,$AZ$89,BB$89,0)</f>
        <v>0</v>
      </c>
      <c r="BC99" s="92">
        <f t="shared" si="6"/>
        <v>0</v>
      </c>
      <c r="BD99" s="92">
        <f t="shared" si="6"/>
        <v>0</v>
      </c>
      <c r="BE99" s="93">
        <f t="shared" si="6"/>
        <v>0</v>
      </c>
      <c r="BF99" s="93">
        <f t="shared" si="6"/>
        <v>0</v>
      </c>
      <c r="BG99" s="93">
        <f t="shared" si="6"/>
        <v>0</v>
      </c>
      <c r="BH99" s="93">
        <f t="shared" si="6"/>
        <v>0</v>
      </c>
      <c r="BI99" s="92">
        <f t="shared" si="6"/>
        <v>0</v>
      </c>
      <c r="BJ99" s="92">
        <f t="shared" si="6"/>
        <v>0</v>
      </c>
      <c r="BK99" s="92">
        <f t="shared" si="6"/>
        <v>0</v>
      </c>
      <c r="BL99" s="92">
        <f t="shared" si="6"/>
        <v>0</v>
      </c>
      <c r="BM99" s="93"/>
      <c r="BN99" s="93"/>
      <c r="BO99" s="93"/>
      <c r="BP99" s="94"/>
      <c r="BQ99" s="94"/>
    </row>
    <row r="100" spans="50:69" x14ac:dyDescent="0.15">
      <c r="AZ100" s="92" t="s">
        <v>87</v>
      </c>
      <c r="BA100" s="92">
        <f>_xlfn.XLOOKUP(TRUE,$AZ$90,BA$90,0)</f>
        <v>0</v>
      </c>
      <c r="BB100" s="92">
        <f t="shared" ref="BB100:BL100" si="7">_xlfn.XLOOKUP(TRUE,$AZ$90,BB$90,0)</f>
        <v>0</v>
      </c>
      <c r="BC100" s="92">
        <f t="shared" si="7"/>
        <v>0</v>
      </c>
      <c r="BD100" s="92">
        <f t="shared" si="7"/>
        <v>0</v>
      </c>
      <c r="BE100" s="93">
        <f t="shared" si="7"/>
        <v>0</v>
      </c>
      <c r="BF100" s="93">
        <f>_xlfn.XLOOKUP(TRUE,$AZ$90,BF$90,0)</f>
        <v>0</v>
      </c>
      <c r="BG100" s="93">
        <f t="shared" si="7"/>
        <v>0</v>
      </c>
      <c r="BH100" s="93">
        <f t="shared" si="7"/>
        <v>0</v>
      </c>
      <c r="BI100" s="92">
        <f t="shared" si="7"/>
        <v>0</v>
      </c>
      <c r="BJ100" s="92">
        <f t="shared" si="7"/>
        <v>0</v>
      </c>
      <c r="BK100" s="92">
        <f t="shared" si="7"/>
        <v>0</v>
      </c>
      <c r="BL100" s="92">
        <f t="shared" si="7"/>
        <v>0</v>
      </c>
      <c r="BM100" s="93"/>
      <c r="BN100" s="93"/>
      <c r="BO100" s="93"/>
      <c r="BP100" s="94"/>
      <c r="BQ100" s="94"/>
    </row>
    <row r="101" spans="50:69" x14ac:dyDescent="0.15">
      <c r="AZ101" s="92" t="s">
        <v>88</v>
      </c>
      <c r="BA101" s="92">
        <f>_xlfn.XLOOKUP(TRUE,$AZ$91,BA$91,0)</f>
        <v>0</v>
      </c>
      <c r="BB101" s="92">
        <f t="shared" ref="BB101:BL101" si="8">_xlfn.XLOOKUP(TRUE,$AZ$91,BB$91,0)</f>
        <v>0</v>
      </c>
      <c r="BC101" s="92">
        <f t="shared" si="8"/>
        <v>0</v>
      </c>
      <c r="BD101" s="92">
        <f t="shared" si="8"/>
        <v>0</v>
      </c>
      <c r="BE101" s="93">
        <f t="shared" si="8"/>
        <v>0</v>
      </c>
      <c r="BF101" s="93">
        <f>_xlfn.XLOOKUP(TRUE,$AZ$91,BF$91,0)</f>
        <v>0</v>
      </c>
      <c r="BG101" s="93">
        <f t="shared" si="8"/>
        <v>0</v>
      </c>
      <c r="BH101" s="93">
        <f t="shared" si="8"/>
        <v>0</v>
      </c>
      <c r="BI101" s="92">
        <f t="shared" si="8"/>
        <v>0</v>
      </c>
      <c r="BJ101" s="92">
        <f t="shared" si="8"/>
        <v>0</v>
      </c>
      <c r="BK101" s="92">
        <f t="shared" si="8"/>
        <v>0</v>
      </c>
      <c r="BL101" s="92">
        <f t="shared" si="8"/>
        <v>0</v>
      </c>
      <c r="BM101" s="93"/>
      <c r="BN101" s="93"/>
      <c r="BO101" s="93"/>
      <c r="BP101" s="94"/>
      <c r="BQ101" s="94"/>
    </row>
    <row r="102" spans="50:69" x14ac:dyDescent="0.15">
      <c r="AZ102" s="92" t="s">
        <v>95</v>
      </c>
      <c r="BA102" s="92">
        <f>_xlfn.XLOOKUP(TRUE,$AZ$92,BA$92,0)</f>
        <v>0</v>
      </c>
      <c r="BB102" s="92">
        <f t="shared" ref="BB102:BL102" si="9">_xlfn.XLOOKUP(TRUE,$AZ$92,BB$92,0)</f>
        <v>0</v>
      </c>
      <c r="BC102" s="92">
        <f t="shared" si="9"/>
        <v>0</v>
      </c>
      <c r="BD102" s="92">
        <f t="shared" si="9"/>
        <v>0</v>
      </c>
      <c r="BE102" s="93">
        <f t="shared" si="9"/>
        <v>0</v>
      </c>
      <c r="BF102" s="93">
        <f>_xlfn.XLOOKUP(TRUE,$AZ$92,BF$92,0)</f>
        <v>0</v>
      </c>
      <c r="BG102" s="93">
        <f t="shared" si="9"/>
        <v>0</v>
      </c>
      <c r="BH102" s="93">
        <f t="shared" si="9"/>
        <v>0</v>
      </c>
      <c r="BI102" s="92">
        <f t="shared" si="9"/>
        <v>0</v>
      </c>
      <c r="BJ102" s="92">
        <f t="shared" si="9"/>
        <v>0</v>
      </c>
      <c r="BK102" s="92">
        <f t="shared" si="9"/>
        <v>0</v>
      </c>
      <c r="BL102" s="92">
        <f t="shared" si="9"/>
        <v>0</v>
      </c>
      <c r="BM102" s="93"/>
      <c r="BN102" s="93"/>
      <c r="BO102" s="93"/>
      <c r="BP102" s="94"/>
      <c r="BQ102" s="94"/>
    </row>
    <row r="105" spans="50:69" x14ac:dyDescent="0.15">
      <c r="AX105" s="86" t="s">
        <v>45</v>
      </c>
      <c r="AY105" s="86">
        <v>0</v>
      </c>
    </row>
    <row r="106" spans="50:69" x14ac:dyDescent="0.15">
      <c r="AX106" s="86" t="s">
        <v>135</v>
      </c>
      <c r="AY106" s="86">
        <v>0</v>
      </c>
    </row>
    <row r="107" spans="50:69" x14ac:dyDescent="0.15">
      <c r="AX107" s="86" t="s">
        <v>93</v>
      </c>
      <c r="AY107" s="86" t="b">
        <v>0</v>
      </c>
    </row>
    <row r="108" spans="50:69" x14ac:dyDescent="0.15">
      <c r="AX108" s="86" t="s">
        <v>94</v>
      </c>
      <c r="AY108" s="86" t="b">
        <v>0</v>
      </c>
    </row>
    <row r="109" spans="50:69" x14ac:dyDescent="0.15">
      <c r="AX109" s="86" t="s">
        <v>145</v>
      </c>
      <c r="AY109" s="86">
        <v>0</v>
      </c>
    </row>
  </sheetData>
  <sheetProtection algorithmName="SHA-512" hashValue="HvXrO2buuRNmxgNYtSrVwhPn801t7u8dcdxzYQ2SEPaSen1OsoQIq1TVKPgPUk3/x2Dl3MCQtUa5hENXZsSOgQ==" saltValue="oOjEl7UmBIFMrUQAP3yzPQ==" spinCount="100000" sheet="1" objects="1" scenarios="1" selectLockedCells="1"/>
  <mergeCells count="155">
    <mergeCell ref="K34:Q34"/>
    <mergeCell ref="F8:Q8"/>
    <mergeCell ref="R8:T8"/>
    <mergeCell ref="U8:V8"/>
    <mergeCell ref="W8:X8"/>
    <mergeCell ref="Z8:AA8"/>
    <mergeCell ref="AC8:AD8"/>
    <mergeCell ref="C2:AE2"/>
    <mergeCell ref="C3:F3"/>
    <mergeCell ref="P3:S3"/>
    <mergeCell ref="AD3:AE3"/>
    <mergeCell ref="C7:E7"/>
    <mergeCell ref="F7:Q7"/>
    <mergeCell ref="R7:T7"/>
    <mergeCell ref="U7:W7"/>
    <mergeCell ref="C8:E8"/>
    <mergeCell ref="N22:O22"/>
    <mergeCell ref="P22:Q22"/>
    <mergeCell ref="R22:S22"/>
    <mergeCell ref="N21:O21"/>
    <mergeCell ref="P21:Q21"/>
    <mergeCell ref="R21:S21"/>
    <mergeCell ref="T22:U22"/>
    <mergeCell ref="V22:W22"/>
    <mergeCell ref="C10:D15"/>
    <mergeCell ref="E10:F11"/>
    <mergeCell ref="G10:J11"/>
    <mergeCell ref="K10:L17"/>
    <mergeCell ref="M10:N11"/>
    <mergeCell ref="O10:Q11"/>
    <mergeCell ref="C16:D19"/>
    <mergeCell ref="M16:N17"/>
    <mergeCell ref="O16:Q17"/>
    <mergeCell ref="E18:F19"/>
    <mergeCell ref="G18:J19"/>
    <mergeCell ref="AQ11:AT11"/>
    <mergeCell ref="E12:F13"/>
    <mergeCell ref="G12:J13"/>
    <mergeCell ref="M12:N13"/>
    <mergeCell ref="O12:Q13"/>
    <mergeCell ref="Z12:AA13"/>
    <mergeCell ref="Z21:AA21"/>
    <mergeCell ref="AB21:AC21"/>
    <mergeCell ref="AD21:AE21"/>
    <mergeCell ref="T21:U21"/>
    <mergeCell ref="V21:W21"/>
    <mergeCell ref="X21:Y21"/>
    <mergeCell ref="AI2:AO9"/>
    <mergeCell ref="C21:D22"/>
    <mergeCell ref="E21:F21"/>
    <mergeCell ref="G21:I21"/>
    <mergeCell ref="J21:K21"/>
    <mergeCell ref="L21:M21"/>
    <mergeCell ref="AB12:AC13"/>
    <mergeCell ref="AD12:AE13"/>
    <mergeCell ref="S13:Y13"/>
    <mergeCell ref="E14:F15"/>
    <mergeCell ref="G14:J15"/>
    <mergeCell ref="M14:N15"/>
    <mergeCell ref="O14:Q15"/>
    <mergeCell ref="S14:AE19"/>
    <mergeCell ref="E16:F17"/>
    <mergeCell ref="G16:J17"/>
    <mergeCell ref="S10:Y12"/>
    <mergeCell ref="Z10:AA11"/>
    <mergeCell ref="AB10:AC11"/>
    <mergeCell ref="AD10:AE11"/>
    <mergeCell ref="E22:F22"/>
    <mergeCell ref="G22:I22"/>
    <mergeCell ref="J22:K22"/>
    <mergeCell ref="L22:M22"/>
    <mergeCell ref="Z24:AA24"/>
    <mergeCell ref="V25:W25"/>
    <mergeCell ref="X25:Y25"/>
    <mergeCell ref="Z25:AA25"/>
    <mergeCell ref="AB25:AC25"/>
    <mergeCell ref="AD25:AE25"/>
    <mergeCell ref="E26:G26"/>
    <mergeCell ref="H26:I26"/>
    <mergeCell ref="X22:Y22"/>
    <mergeCell ref="Z22:AA22"/>
    <mergeCell ref="AB22:AC22"/>
    <mergeCell ref="AD22:AE22"/>
    <mergeCell ref="N26:O26"/>
    <mergeCell ref="N25:O25"/>
    <mergeCell ref="P25:Q25"/>
    <mergeCell ref="R25:S25"/>
    <mergeCell ref="T25:U25"/>
    <mergeCell ref="P24:Q24"/>
    <mergeCell ref="R24:S24"/>
    <mergeCell ref="T24:U24"/>
    <mergeCell ref="AB26:AC26"/>
    <mergeCell ref="AD26:AE26"/>
    <mergeCell ref="C24:D31"/>
    <mergeCell ref="E24:G24"/>
    <mergeCell ref="H24:I24"/>
    <mergeCell ref="J24:K24"/>
    <mergeCell ref="L24:M24"/>
    <mergeCell ref="N24:O24"/>
    <mergeCell ref="E29:F29"/>
    <mergeCell ref="G29:AE29"/>
    <mergeCell ref="E30:F30"/>
    <mergeCell ref="G30:AE30"/>
    <mergeCell ref="AB24:AC24"/>
    <mergeCell ref="AD24:AE24"/>
    <mergeCell ref="E25:G25"/>
    <mergeCell ref="H25:I25"/>
    <mergeCell ref="J25:K25"/>
    <mergeCell ref="L25:M25"/>
    <mergeCell ref="V24:W24"/>
    <mergeCell ref="X24:Y24"/>
    <mergeCell ref="E31:F31"/>
    <mergeCell ref="G31:P31"/>
    <mergeCell ref="R31:U31"/>
    <mergeCell ref="W31:X31"/>
    <mergeCell ref="Z31:AA31"/>
    <mergeCell ref="AC31:AE31"/>
    <mergeCell ref="E27:F27"/>
    <mergeCell ref="G27:AE27"/>
    <mergeCell ref="E28:F28"/>
    <mergeCell ref="G28:N28"/>
    <mergeCell ref="O28:Q28"/>
    <mergeCell ref="R28:AE28"/>
    <mergeCell ref="P26:Q26"/>
    <mergeCell ref="R26:S26"/>
    <mergeCell ref="T26:U26"/>
    <mergeCell ref="V26:W26"/>
    <mergeCell ref="X26:Y26"/>
    <mergeCell ref="Z26:AA26"/>
    <mergeCell ref="J26:K26"/>
    <mergeCell ref="L26:M26"/>
    <mergeCell ref="C34:F34"/>
    <mergeCell ref="C33:F33"/>
    <mergeCell ref="C39:G39"/>
    <mergeCell ref="H39:AE39"/>
    <mergeCell ref="C40:G40"/>
    <mergeCell ref="H40:AE40"/>
    <mergeCell ref="C41:G41"/>
    <mergeCell ref="H41:AE41"/>
    <mergeCell ref="C37:G37"/>
    <mergeCell ref="H37:I37"/>
    <mergeCell ref="J37:K37"/>
    <mergeCell ref="M37:N37"/>
    <mergeCell ref="P37:Q37"/>
    <mergeCell ref="C38:G38"/>
    <mergeCell ref="H38:AE38"/>
    <mergeCell ref="AC33:AE33"/>
    <mergeCell ref="AC34:AE34"/>
    <mergeCell ref="G33:I33"/>
    <mergeCell ref="G34:I34"/>
    <mergeCell ref="R33:U33"/>
    <mergeCell ref="R34:U34"/>
    <mergeCell ref="V33:AB33"/>
    <mergeCell ref="V34:AB34"/>
    <mergeCell ref="K33:Q33"/>
  </mergeCells>
  <phoneticPr fontId="1"/>
  <conditionalFormatting sqref="F7:Q8 U7:W7 W8:X8 Z8:AA8 AC8:AD8 Z12:AE13 J22:AA22 J37:K37 M37:N37 P37:Q37 H38:AE41">
    <cfRule type="expression" dxfId="19" priority="23">
      <formula>F7=""</formula>
    </cfRule>
  </conditionalFormatting>
  <conditionalFormatting sqref="J22:AA22">
    <cfRule type="expression" dxfId="18" priority="13">
      <formula>AND(J22&lt;&gt;"",OR(J22&lt;1,J22&gt;5))</formula>
    </cfRule>
  </conditionalFormatting>
  <conditionalFormatting sqref="AC31:AE31">
    <cfRule type="expression" dxfId="17" priority="6">
      <formula>AND($AB$31&lt;&gt;"",AC31="")</formula>
    </cfRule>
  </conditionalFormatting>
  <conditionalFormatting sqref="AB31">
    <cfRule type="expression" dxfId="16" priority="5">
      <formula>AB31&lt;&gt;""</formula>
    </cfRule>
  </conditionalFormatting>
  <conditionalFormatting sqref="E10:F11 E14:F15 E12">
    <cfRule type="expression" dxfId="15" priority="26">
      <formula>#REF!=0</formula>
    </cfRule>
  </conditionalFormatting>
  <conditionalFormatting sqref="M10:N11 M16:N17 M14 M12">
    <cfRule type="expression" dxfId="14" priority="29">
      <formula>#REF!=0</formula>
    </cfRule>
  </conditionalFormatting>
  <conditionalFormatting sqref="E21:F22">
    <cfRule type="expression" dxfId="13" priority="33">
      <formula>#REF!=0</formula>
    </cfRule>
    <cfRule type="expression" dxfId="12" priority="1">
      <formula>$AY$109=0</formula>
    </cfRule>
  </conditionalFormatting>
  <conditionalFormatting sqref="R28:AE28">
    <cfRule type="expression" dxfId="11" priority="34">
      <formula>AND($AZ$88=TRUE,R28="")</formula>
    </cfRule>
  </conditionalFormatting>
  <conditionalFormatting sqref="E24:G24">
    <cfRule type="expression" dxfId="10" priority="35">
      <formula>COUNTIF($AZ$69:$AZ$74,"TRUE")&gt;=2</formula>
    </cfRule>
  </conditionalFormatting>
  <conditionalFormatting sqref="E25:G25">
    <cfRule type="expression" dxfId="9" priority="36">
      <formula>COUNTIF($AZ$75:$AZ$80,"TRUE")&gt;=2</formula>
    </cfRule>
  </conditionalFormatting>
  <conditionalFormatting sqref="E26:G26">
    <cfRule type="expression" dxfId="8" priority="37">
      <formula>COUNTIF($AZ$81:$AZ$86,"TRUE")&gt;=2</formula>
    </cfRule>
  </conditionalFormatting>
  <conditionalFormatting sqref="E16:F19">
    <cfRule type="expression" dxfId="7" priority="38">
      <formula>COUNTIF($AY$107:$AY$108,"TRUE")&gt;=2</formula>
    </cfRule>
  </conditionalFormatting>
  <conditionalFormatting sqref="E16 M12">
    <cfRule type="expression" dxfId="6" priority="39">
      <formula>AND($AY$106=2,$AY$107=TRUE)</formula>
    </cfRule>
  </conditionalFormatting>
  <conditionalFormatting sqref="E16:F19 M14">
    <cfRule type="expression" dxfId="5" priority="41">
      <formula>AND($AY$106=3,COUNTIF($AY$107:$AY$108,"TRUE")&lt;&gt;0)</formula>
    </cfRule>
  </conditionalFormatting>
  <conditionalFormatting sqref="M16:N17 E16:F19">
    <cfRule type="expression" dxfId="4" priority="43">
      <formula>AND($AY$106=4,COUNTIF($AY$107:$AY$108,"TRUE")&lt;&gt;0)</formula>
    </cfRule>
  </conditionalFormatting>
  <conditionalFormatting sqref="R31:U31 W31:X31 Z31:AA31">
    <cfRule type="expression" dxfId="3" priority="45">
      <formula>AND($AZ$91=TRUE,R31="")</formula>
    </cfRule>
  </conditionalFormatting>
  <conditionalFormatting sqref="Z12:AE13">
    <cfRule type="expression" dxfId="2" priority="4">
      <formula>AND(Z12&lt;&gt;"",ISNUMBER(Z12)=FALSE)</formula>
    </cfRule>
  </conditionalFormatting>
  <conditionalFormatting sqref="E10:F15">
    <cfRule type="expression" dxfId="1" priority="3">
      <formula>$AY$105=0</formula>
    </cfRule>
  </conditionalFormatting>
  <conditionalFormatting sqref="M10:N17">
    <cfRule type="expression" dxfId="0" priority="2">
      <formula>$AY$106=0</formula>
    </cfRule>
  </conditionalFormatting>
  <dataValidations disablePrompts="1" count="1">
    <dataValidation type="list" allowBlank="1" showInputMessage="1" showErrorMessage="1" sqref="Z31" xr:uid="{A7A21E1B-922E-4C69-A1DC-3A8015149EA8}">
      <formula1>"在学中,卒業"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verticalDpi="0" r:id="rId1"/>
  <ignoredErrors>
    <ignoredError sqref="AK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0</xdr:rowOff>
                  </from>
                  <to>
                    <xdr:col>13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15</xdr:col>
                    <xdr:colOff>123825</xdr:colOff>
                    <xdr:row>23</xdr:row>
                    <xdr:rowOff>0</xdr:rowOff>
                  </from>
                  <to>
                    <xdr:col>17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19</xdr:col>
                    <xdr:colOff>123825</xdr:colOff>
                    <xdr:row>23</xdr:row>
                    <xdr:rowOff>0</xdr:rowOff>
                  </from>
                  <to>
                    <xdr:col>21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23</xdr:col>
                    <xdr:colOff>123825</xdr:colOff>
                    <xdr:row>23</xdr:row>
                    <xdr:rowOff>0</xdr:rowOff>
                  </from>
                  <to>
                    <xdr:col>25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27</xdr:col>
                    <xdr:colOff>123825</xdr:colOff>
                    <xdr:row>23</xdr:row>
                    <xdr:rowOff>0</xdr:rowOff>
                  </from>
                  <to>
                    <xdr:col>29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0</xdr:rowOff>
                  </from>
                  <to>
                    <xdr:col>13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15</xdr:col>
                    <xdr:colOff>123825</xdr:colOff>
                    <xdr:row>24</xdr:row>
                    <xdr:rowOff>0</xdr:rowOff>
                  </from>
                  <to>
                    <xdr:col>17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19</xdr:col>
                    <xdr:colOff>123825</xdr:colOff>
                    <xdr:row>24</xdr:row>
                    <xdr:rowOff>0</xdr:rowOff>
                  </from>
                  <to>
                    <xdr:col>21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23</xdr:col>
                    <xdr:colOff>123825</xdr:colOff>
                    <xdr:row>24</xdr:row>
                    <xdr:rowOff>0</xdr:rowOff>
                  </from>
                  <to>
                    <xdr:col>25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27</xdr:col>
                    <xdr:colOff>123825</xdr:colOff>
                    <xdr:row>24</xdr:row>
                    <xdr:rowOff>0</xdr:rowOff>
                  </from>
                  <to>
                    <xdr:col>29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0</xdr:rowOff>
                  </from>
                  <to>
                    <xdr:col>13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15</xdr:col>
                    <xdr:colOff>123825</xdr:colOff>
                    <xdr:row>25</xdr:row>
                    <xdr:rowOff>0</xdr:rowOff>
                  </from>
                  <to>
                    <xdr:col>17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19</xdr:col>
                    <xdr:colOff>123825</xdr:colOff>
                    <xdr:row>25</xdr:row>
                    <xdr:rowOff>0</xdr:rowOff>
                  </from>
                  <to>
                    <xdr:col>21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23</xdr:col>
                    <xdr:colOff>123825</xdr:colOff>
                    <xdr:row>25</xdr:row>
                    <xdr:rowOff>0</xdr:rowOff>
                  </from>
                  <to>
                    <xdr:col>25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27</xdr:col>
                    <xdr:colOff>123825</xdr:colOff>
                    <xdr:row>25</xdr:row>
                    <xdr:rowOff>0</xdr:rowOff>
                  </from>
                  <to>
                    <xdr:col>29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4</xdr:col>
                    <xdr:colOff>123825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4</xdr:col>
                    <xdr:colOff>123825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4</xdr:col>
                    <xdr:colOff>123825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4</xdr:col>
                    <xdr:colOff>123825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4</xdr:col>
                    <xdr:colOff>123825</xdr:colOff>
                    <xdr:row>30</xdr:row>
                    <xdr:rowOff>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4</xdr:col>
                    <xdr:colOff>123825</xdr:colOff>
                    <xdr:row>15</xdr:row>
                    <xdr:rowOff>0</xdr:rowOff>
                  </from>
                  <to>
                    <xdr:col>6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4</xdr:col>
                    <xdr:colOff>123825</xdr:colOff>
                    <xdr:row>17</xdr:row>
                    <xdr:rowOff>0</xdr:rowOff>
                  </from>
                  <to>
                    <xdr:col>6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Option Button 26">
              <controlPr defaultSize="0" autoFill="0" autoLine="0" autoPict="0">
                <anchor moveWithCells="1">
                  <from>
                    <xdr:col>4</xdr:col>
                    <xdr:colOff>123825</xdr:colOff>
                    <xdr:row>9</xdr:row>
                    <xdr:rowOff>0</xdr:rowOff>
                  </from>
                  <to>
                    <xdr:col>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Option Button 27">
              <controlPr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Option Button 28">
              <controlPr defaultSize="0" autoFill="0" autoLine="0" autoPict="0">
                <anchor moveWithCells="1">
                  <from>
                    <xdr:col>12</xdr:col>
                    <xdr:colOff>123825</xdr:colOff>
                    <xdr:row>9</xdr:row>
                    <xdr:rowOff>0</xdr:rowOff>
                  </from>
                  <to>
                    <xdr:col>14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Option Button 29">
              <controlPr defaultSize="0" autoFill="0" autoLine="0" autoPict="0">
                <anchor moveWithCells="1">
                  <from>
                    <xdr:col>12</xdr:col>
                    <xdr:colOff>123825</xdr:colOff>
                    <xdr:row>11</xdr:row>
                    <xdr:rowOff>0</xdr:rowOff>
                  </from>
                  <to>
                    <xdr:col>14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Option Button 30">
              <controlPr defaultSize="0" autoFill="0" autoLine="0" autoPict="0">
                <anchor moveWithCells="1">
                  <from>
                    <xdr:col>12</xdr:col>
                    <xdr:colOff>123825</xdr:colOff>
                    <xdr:row>13</xdr:row>
                    <xdr:rowOff>0</xdr:rowOff>
                  </from>
                  <to>
                    <xdr:col>14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Option Button 31">
              <controlPr defaultSize="0" autoFill="0" autoLine="0" autoPict="0">
                <anchor moveWithCells="1">
                  <from>
                    <xdr:col>12</xdr:col>
                    <xdr:colOff>123825</xdr:colOff>
                    <xdr:row>15</xdr:row>
                    <xdr:rowOff>0</xdr:rowOff>
                  </from>
                  <to>
                    <xdr:col>14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Option Button 32">
              <controlPr defaultSize="0" autoFill="0" autoLine="0" autoPict="0">
                <anchor moveWithCells="1">
                  <from>
                    <xdr:col>4</xdr:col>
                    <xdr:colOff>123825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Option Button 33">
              <controlPr defaultSize="0" autoFill="0" autoLine="0" autoPict="0">
                <anchor moveWithCells="1">
                  <from>
                    <xdr:col>4</xdr:col>
                    <xdr:colOff>123825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Option Button 45">
              <controlPr defaultSize="0" autoFill="0" autoLine="0" autoPict="0">
                <anchor moveWithCells="1">
                  <from>
                    <xdr:col>4</xdr:col>
                    <xdr:colOff>123825</xdr:colOff>
                    <xdr:row>11</xdr:row>
                    <xdr:rowOff>0</xdr:rowOff>
                  </from>
                  <to>
                    <xdr:col>6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Group Box 35">
              <controlPr defaultSize="0" autoFill="0" autoPict="0">
                <anchor moveWithCells="1">
                  <from>
                    <xdr:col>4</xdr:col>
                    <xdr:colOff>0</xdr:colOff>
                    <xdr:row>19</xdr:row>
                    <xdr:rowOff>76200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Group Box 36">
              <controlPr defaultSize="0" autoFill="0" autoPict="0">
                <anchor moveWithCells="1">
                  <from>
                    <xdr:col>3</xdr:col>
                    <xdr:colOff>152400</xdr:colOff>
                    <xdr:row>7</xdr:row>
                    <xdr:rowOff>476250</xdr:rowOff>
                  </from>
                  <to>
                    <xdr:col>6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Group Box 37">
              <controlPr defaultSize="0" autoFill="0" autoPict="0">
                <anchor moveWithCells="1">
                  <from>
                    <xdr:col>11</xdr:col>
                    <xdr:colOff>161925</xdr:colOff>
                    <xdr:row>8</xdr:row>
                    <xdr:rowOff>19050</xdr:rowOff>
                  </from>
                  <to>
                    <xdr:col>14</xdr:col>
                    <xdr:colOff>76200</xdr:colOff>
                    <xdr:row>17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記入見本</vt:lpstr>
      <vt:lpstr>入力シート</vt:lpstr>
      <vt:lpstr>記入見本!Print_Area</vt:lpstr>
      <vt:lpstr>入力シート!Print_Area</vt:lpstr>
    </vt:vector>
  </TitlesOfParts>
  <Company>学校法人 大森学園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令和7年度_大森学園高等学校_入試相談用紙</dc:title>
  <dc:creator>大森学園高等学校_電子計算機室</dc:creator>
  <cp:keywords>WEB公開</cp:keywords>
  <dc:description>エクセル入力用_20221003</dc:description>
  <cp:lastModifiedBy>Administrator</cp:lastModifiedBy>
  <cp:lastPrinted>2024-10-27T23:59:58Z</cp:lastPrinted>
  <dcterms:created xsi:type="dcterms:W3CDTF">2020-09-18T06:24:23Z</dcterms:created>
  <dcterms:modified xsi:type="dcterms:W3CDTF">2024-10-31T04:36:58Z</dcterms:modified>
  <cp:category>入学試験用書類</cp:category>
  <cp:contentStatus>初版</cp:contentStatus>
</cp:coreProperties>
</file>